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xlsBook"/>
  <mc:AlternateContent xmlns:mc="http://schemas.openxmlformats.org/markup-compatibility/2006">
    <mc:Choice Requires="x15">
      <x15ac:absPath xmlns:x15ac="http://schemas.microsoft.com/office/spreadsheetml/2010/11/ac" url="C:\Users\sultan\Desktop\"/>
    </mc:Choice>
  </mc:AlternateContent>
  <xr:revisionPtr revIDLastSave="0" documentId="8_{D17E211D-9A36-4583-826A-64C192066EA0}" xr6:coauthVersionLast="47" xr6:coauthVersionMax="47" xr10:uidLastSave="{00000000-0000-0000-0000-000000000000}"/>
  <bookViews>
    <workbookView xWindow="-120" yWindow="-120" windowWidth="29040" windowHeight="15720" tabRatio="887" firstSheet="2" activeTab="12" xr2:uid="{00000000-000D-0000-FFFF-FFFF00000000}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Т-ВО'!$M$18:$W$27</definedName>
    <definedName name="checkCell_List06_1_double_date">'Форма 3.12.2 | Т-ВО'!$X$18:$X$27</definedName>
    <definedName name="checkCell_List06_1_unique_t">'Форма 3.12.2 | Т-ВО'!$M$18:$M$27</definedName>
    <definedName name="checkCell_List06_1_unique_t1">'Форма 3.12.2 | Т-ВО'!$Y$18:$Y$27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Т-подкл'!$F$7:$I$17</definedName>
    <definedName name="checkCells_List05_11" localSheetId="9">'Форма 1.0.1 | Форма 3.12.1'!$F$7:$I$13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 localSheetId="9">'Форма 1.0.1 | Форма 3.12.1'!$H$9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 localSheetId="9">'Форма 1.0.1 | Форма 3.12.1'!$A$1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REESTR_MO!$A$2:$D$764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Т-ВО'!$O$18:$O$27</definedName>
    <definedName name="List06_1_MC2">'Форма 3.12.2 | Т-ВО'!$V$18:$V$27</definedName>
    <definedName name="List06_1_note">'Форма 3.12.2 | Т-ВО'!$W$18:$W$27</definedName>
    <definedName name="List06_1_Period">'Форма 3.12.2 | Т-ВО'!$O$18:$U$27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3.12.1'!$H$17:$I$18</definedName>
    <definedName name="List14_1_Date_1">'Форма 3.12.1'!$H$22:$I$32</definedName>
    <definedName name="List14_1_DPR">'Форма 3.12.1'!$K$20</definedName>
    <definedName name="List14_1_flagIPR">'Форма 3.12.1'!$J$15</definedName>
    <definedName name="List14_1_GroundMaterials_1">'Форма 3.12.1'!$K$15:$K$32</definedName>
    <definedName name="List14_1_hypIPR">'Форма 3.12.1'!$K$15</definedName>
    <definedName name="List14_1_method">'Форма 3.12.1'!$J$17:$J$18</definedName>
    <definedName name="List14_1_note">'Форма 3.12.1'!$L$14:$L$32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Т-ВО'!$I$18:$K$27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3.12.1'!$C$17:$C$18</definedName>
    <definedName name="pDel_List14_1_1_2">'Форма 3.12.1'!$G$17:$G$18</definedName>
    <definedName name="pDel_List14_1_2">'Форма 3.12.1'!$C$22:$C$23</definedName>
    <definedName name="pDel_List14_1_2_2">'Форма 3.12.1'!$G$22:$G$23</definedName>
    <definedName name="pDel_List14_1_3">'Форма 3.12.1'!$C$25:$C$26</definedName>
    <definedName name="pDel_List14_1_3_2">'Форма 3.12.1'!$G$25:$G$26</definedName>
    <definedName name="pDel_List14_1_4">'Форма 3.12.1'!$C$28:$C$29</definedName>
    <definedName name="pDel_List14_1_4_2">'Форма 3.12.1'!$G$28:$G$29</definedName>
    <definedName name="pDel_List14_1_5">'Форма 3.12.1'!$C$31:$C$32</definedName>
    <definedName name="pDel_List14_1_5_2">'Форма 3.12.1'!$G$31:$G$32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Т-ВО'!$V$14:$V$27</definedName>
    <definedName name="pIns_List06_10_Period">'Форма 3.12.3 | Т-подкл'!$AK$15:$AK$30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 localSheetId="9">P3_PROT_22,P4_PROT_22,P5_PROT_22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REESTR_ORG!$A$2:$J$27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530" l="1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L18" i="530"/>
  <c r="O18" i="530"/>
  <c r="L19" i="530"/>
  <c r="L20" i="530"/>
  <c r="L21" i="530"/>
  <c r="L22" i="530"/>
  <c r="Z23" i="530"/>
  <c r="Y22" i="530"/>
  <c r="L23" i="530"/>
  <c r="Q24" i="530"/>
  <c r="X23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H12" i="627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3"/>
  <c r="H9" i="613"/>
  <c r="H8" i="613"/>
  <c r="R14" i="601"/>
  <c r="H13" i="627" s="1"/>
  <c r="R13" i="601"/>
  <c r="R12" i="601"/>
  <c r="P12" i="601"/>
  <c r="N9" i="598"/>
  <c r="N9" i="566"/>
  <c r="N8" i="566"/>
  <c r="N8" i="598"/>
  <c r="M9" i="566"/>
  <c r="M8" i="566"/>
  <c r="M9" i="598"/>
  <c r="M8" i="598"/>
  <c r="O9" i="567"/>
  <c r="M9" i="567"/>
  <c r="O8" i="567"/>
  <c r="M8" i="567"/>
  <c r="F8" i="610"/>
  <c r="F7" i="610"/>
  <c r="E8" i="610"/>
  <c r="E7" i="610"/>
  <c r="F9" i="627"/>
  <c r="F13" i="627"/>
  <c r="F11" i="627"/>
  <c r="F10" i="627"/>
  <c r="F8" i="627"/>
  <c r="F12" i="627"/>
  <c r="M14" i="601"/>
  <c r="M13" i="601"/>
  <c r="M12" i="601"/>
  <c r="B2" i="525"/>
  <c r="F291" i="471"/>
  <c r="B3" i="525"/>
  <c r="E2" i="437"/>
  <c r="E3" i="437"/>
  <c r="H13" i="613" l="1"/>
  <c r="H13" i="622"/>
  <c r="M12" i="550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F8" i="618"/>
  <c r="L62" i="471"/>
  <c r="AD97" i="471"/>
  <c r="F9" i="614"/>
  <c r="L182" i="471"/>
  <c r="F295" i="471"/>
  <c r="L21" i="598"/>
  <c r="X82" i="471"/>
  <c r="L18" i="567"/>
  <c r="L65" i="471"/>
  <c r="L23" i="567"/>
  <c r="L49" i="471"/>
  <c r="AM22" i="566"/>
  <c r="AC98" i="471"/>
  <c r="AN22" i="598"/>
  <c r="Y33" i="471"/>
  <c r="L20" i="566"/>
  <c r="L46" i="471"/>
  <c r="M259" i="471"/>
  <c r="X23" i="567"/>
  <c r="L48" i="471"/>
  <c r="L169" i="471"/>
  <c r="L78" i="471"/>
  <c r="L167" i="471"/>
  <c r="F10" i="617"/>
  <c r="X154" i="471"/>
  <c r="AN169" i="471"/>
  <c r="F9" i="622"/>
  <c r="L32" i="471"/>
  <c r="L166" i="471"/>
  <c r="L19" i="566"/>
  <c r="F12" i="618"/>
  <c r="L61" i="471"/>
  <c r="F11" i="618"/>
  <c r="F11" i="617"/>
  <c r="F8" i="622"/>
  <c r="L19" i="567"/>
  <c r="AM184" i="471"/>
  <c r="M249" i="471"/>
  <c r="L45" i="471"/>
  <c r="L184" i="471"/>
  <c r="Y65" i="471"/>
  <c r="L21" i="566"/>
  <c r="L19" i="598"/>
  <c r="L50" i="471"/>
  <c r="F294" i="471"/>
  <c r="F11" i="613"/>
  <c r="F12" i="622"/>
  <c r="F12" i="614"/>
  <c r="L47" i="471"/>
  <c r="L22" i="566"/>
  <c r="F11" i="614"/>
  <c r="L21" i="567"/>
  <c r="F293" i="471"/>
  <c r="Y153" i="471"/>
  <c r="L168" i="471"/>
  <c r="F292" i="471"/>
  <c r="Y136" i="471"/>
  <c r="L34" i="471"/>
  <c r="L22" i="598"/>
  <c r="X137" i="471"/>
  <c r="F13" i="617"/>
  <c r="L66" i="471"/>
  <c r="Y49" i="471"/>
  <c r="F12" i="617"/>
  <c r="F9" i="618"/>
  <c r="L79" i="471"/>
  <c r="L29" i="471"/>
  <c r="L77" i="471"/>
  <c r="X34" i="471"/>
  <c r="F13" i="613"/>
  <c r="X66" i="471"/>
  <c r="F10" i="613"/>
  <c r="L64" i="471"/>
  <c r="F10" i="618"/>
  <c r="L20" i="567"/>
  <c r="F10" i="622"/>
  <c r="F296" i="471"/>
  <c r="F9" i="613"/>
  <c r="L33" i="471"/>
  <c r="F13" i="614"/>
  <c r="L63" i="471"/>
  <c r="L80" i="471"/>
  <c r="L181" i="471"/>
  <c r="F8" i="617"/>
  <c r="L183" i="471"/>
  <c r="X50" i="471"/>
  <c r="M254" i="471"/>
  <c r="F8" i="614"/>
  <c r="Y81" i="471"/>
  <c r="F9" i="617"/>
  <c r="F13" i="618"/>
  <c r="L31" i="471"/>
  <c r="L30" i="471"/>
  <c r="L81" i="471"/>
  <c r="F10" i="614"/>
  <c r="F13" i="622"/>
  <c r="Y119" i="471"/>
  <c r="Y22" i="567"/>
  <c r="F8" i="613"/>
  <c r="X120" i="471"/>
  <c r="L22" i="567"/>
  <c r="F12" i="613"/>
  <c r="L20" i="598"/>
  <c r="L82" i="471"/>
  <c r="F11" i="622"/>
  <c r="AC100" i="471"/>
</calcChain>
</file>

<file path=xl/sharedStrings.xml><?xml version="1.0" encoding="utf-8"?>
<sst xmlns="http://schemas.openxmlformats.org/spreadsheetml/2006/main" count="3984" uniqueCount="2361">
  <si>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</si>
  <si>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</si>
  <si>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</si>
  <si>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</si>
  <si>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</si>
  <si>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</si>
  <si>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</si>
  <si>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</si>
  <si>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</si>
  <si>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</si>
  <si>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</si>
  <si>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</si>
  <si>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</si>
  <si>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</si>
  <si>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</si>
  <si>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</si>
  <si>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</si>
  <si>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</si>
  <si>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</si>
  <si>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</si>
  <si>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</si>
  <si>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</si>
  <si>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</si>
  <si>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</si>
  <si>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</si>
  <si>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</si>
  <si>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</si>
  <si>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</si>
  <si>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</si>
  <si>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</si>
  <si>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</si>
  <si>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</si>
  <si>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</si>
  <si>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</si>
  <si>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</si>
  <si>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</si>
  <si>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</si>
  <si>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</si>
  <si>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</si>
  <si>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</si>
  <si>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</si>
  <si>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</si>
  <si>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</si>
  <si>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</si>
  <si>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</si>
  <si>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</si>
  <si>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</si>
  <si>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</si>
  <si>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</si>
  <si>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</si>
  <si>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</si>
  <si>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</si>
  <si>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</si>
  <si>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</si>
  <si>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</si>
  <si>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</si>
  <si>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</si>
  <si>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</si>
  <si>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</si>
  <si>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</si>
  <si>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</si>
  <si>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</si>
  <si>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</si>
  <si>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</si>
  <si>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</si>
  <si>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</si>
  <si>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</si>
  <si>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</si>
  <si>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</si>
  <si>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</si>
  <si>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</si>
  <si>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</si>
  <si>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</si>
  <si>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</si>
  <si>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</si>
  <si>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</si>
  <si>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</si>
  <si>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</si>
  <si>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</si>
  <si>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</si>
  <si>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</si>
  <si>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</si>
  <si>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</si>
  <si>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</si>
  <si>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</si>
  <si>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</si>
  <si>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</si>
  <si>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</si>
  <si>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</si>
  <si>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</si>
  <si>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</si>
  <si>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</si>
  <si>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</si>
  <si>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</si>
  <si>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</si>
  <si>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</si>
  <si>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</si>
  <si>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</si>
  <si>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</si>
  <si>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</si>
  <si>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</si>
  <si>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</si>
  <si>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</si>
  <si>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</si>
  <si>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</si>
  <si>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</si>
  <si>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</si>
  <si>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</si>
  <si>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</si>
  <si>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</si>
  <si>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</si>
  <si>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</si>
  <si>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</si>
  <si>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</si>
  <si>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</si>
  <si>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</si>
  <si>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</si>
  <si>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</si>
  <si>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</si>
  <si>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</si>
  <si>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</si>
  <si>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</si>
  <si>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</si>
  <si>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</si>
  <si>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</si>
  <si>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</si>
  <si>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</si>
  <si>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</si>
  <si>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</si>
  <si>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</si>
  <si>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</si>
  <si>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</si>
  <si>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</si>
  <si>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</si>
  <si>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</si>
  <si>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</si>
  <si>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</si>
  <si>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</si>
  <si>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</si>
  <si>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</si>
  <si>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</si>
  <si>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</si>
  <si>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</si>
  <si>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</si>
  <si>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</si>
  <si>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</si>
  <si>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</si>
  <si>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</si>
  <si>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</si>
  <si>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</si>
  <si>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</si>
  <si>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</si>
  <si>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</si>
  <si>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</si>
  <si>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</si>
  <si>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</si>
  <si>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</si>
  <si>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</si>
  <si>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</si>
  <si>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</si>
  <si>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</si>
  <si>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</si>
  <si>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</si>
  <si>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</si>
  <si>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</si>
  <si>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</si>
  <si>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</si>
  <si>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</si>
  <si>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</si>
  <si>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</si>
  <si>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</si>
  <si>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</si>
  <si>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</si>
  <si>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</si>
  <si>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</si>
  <si>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</si>
  <si>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</si>
  <si>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</si>
  <si>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</si>
  <si>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</si>
  <si>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</si>
  <si>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</si>
  <si>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</si>
  <si>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</si>
  <si>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</si>
  <si>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</si>
  <si>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</si>
  <si>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</si>
  <si>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</si>
  <si>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</si>
  <si>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</si>
  <si>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</si>
  <si>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</si>
  <si>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</si>
  <si>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</si>
  <si>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</si>
  <si>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</si>
  <si>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</si>
  <si>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</si>
  <si>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</si>
  <si>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</si>
  <si>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</si>
  <si>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</si>
  <si>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</si>
  <si>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</si>
  <si>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</si>
  <si>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</si>
  <si>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</si>
  <si>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</si>
  <si>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</si>
  <si>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</si>
  <si>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</si>
  <si>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</si>
  <si>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</si>
  <si>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</si>
  <si>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</si>
  <si>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</si>
  <si>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</si>
  <si>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</si>
  <si>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</si>
  <si>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</si>
  <si>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</si>
  <si>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</si>
  <si>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</si>
  <si>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</si>
  <si>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</si>
  <si>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</si>
  <si>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</si>
  <si>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</si>
  <si>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</si>
  <si>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</si>
  <si>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</si>
  <si>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</si>
  <si>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</si>
  <si>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</si>
  <si>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</si>
  <si>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</si>
  <si>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</si>
  <si>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</si>
  <si>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</si>
  <si>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</si>
  <si>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</si>
  <si>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</si>
  <si>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</si>
  <si>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</si>
  <si>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</si>
  <si>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</si>
  <si>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</si>
  <si>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</si>
  <si>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</si>
  <si>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</si>
  <si>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</si>
  <si>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</si>
  <si>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</si>
  <si>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</si>
  <si>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</si>
  <si>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</si>
  <si>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</si>
  <si>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</si>
  <si>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</si>
  <si>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</si>
  <si>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</si>
  <si>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</si>
  <si>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</si>
  <si>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</si>
  <si>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</si>
  <si>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</si>
  <si>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</si>
  <si>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</si>
  <si>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</si>
  <si>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</si>
  <si>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</si>
  <si>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</si>
  <si>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</si>
  <si>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</si>
  <si>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</si>
  <si>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</si>
  <si>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</si>
  <si>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</si>
  <si>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</si>
  <si>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</si>
  <si>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</si>
  <si>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</si>
  <si>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</si>
  <si>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</si>
  <si>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</si>
  <si>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</si>
  <si>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</si>
  <si>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</si>
  <si>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</si>
  <si>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</si>
  <si>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</si>
  <si>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</si>
  <si>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</si>
  <si>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</si>
  <si>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</si>
  <si>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</si>
  <si>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</si>
  <si>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</si>
  <si>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</si>
  <si>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</si>
  <si>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</si>
  <si>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</si>
  <si>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</si>
  <si>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</si>
  <si>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</si>
  <si>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</si>
  <si>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</si>
  <si>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</si>
  <si>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</si>
  <si>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</si>
  <si>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</si>
  <si>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</si>
  <si>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</si>
  <si>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</si>
  <si>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</si>
  <si>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</si>
  <si>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</si>
  <si>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</si>
  <si>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</si>
  <si>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</si>
  <si>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</si>
  <si>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</si>
  <si>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</si>
  <si>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</si>
  <si>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</si>
  <si>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</si>
  <si>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</si>
  <si>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</si>
  <si>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</si>
  <si>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</si>
  <si>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</si>
  <si>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</si>
  <si>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</si>
  <si>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</si>
  <si>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</si>
  <si>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</si>
  <si>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</si>
  <si>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</si>
  <si>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</si>
  <si>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</si>
  <si>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</si>
  <si>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</si>
  <si>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</si>
  <si>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</si>
  <si>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</si>
  <si>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</si>
  <si>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</si>
  <si>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</si>
  <si>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</si>
  <si>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</si>
  <si>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</si>
  <si>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</si>
  <si>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</si>
  <si>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</si>
  <si>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</si>
  <si>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</si>
  <si>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</si>
  <si>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</si>
  <si>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</si>
  <si>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</si>
  <si>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</si>
  <si>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</si>
  <si>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</si>
  <si>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</si>
  <si>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</si>
  <si>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</si>
  <si>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</si>
  <si>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</si>
  <si>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</si>
  <si>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</si>
  <si>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</si>
  <si>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</si>
  <si>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</si>
  <si>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</si>
  <si>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</si>
  <si>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</si>
  <si>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</si>
  <si>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</si>
  <si>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</si>
  <si>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</si>
  <si>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</si>
  <si>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</si>
  <si>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</si>
  <si>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</si>
  <si>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</si>
  <si>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</si>
  <si>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</si>
  <si>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</si>
  <si>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</si>
  <si>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</si>
  <si>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</si>
  <si>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</si>
  <si>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</si>
  <si>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</si>
  <si>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</si>
  <si>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</si>
  <si>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</si>
  <si>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</si>
  <si>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</si>
  <si>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</si>
  <si>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</si>
  <si>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</si>
  <si>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</si>
  <si>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</si>
  <si>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</si>
  <si>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</si>
  <si>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</si>
  <si>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</si>
  <si>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</si>
  <si>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</si>
  <si>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</si>
  <si>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</si>
  <si>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</si>
  <si>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</si>
  <si>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</si>
  <si>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</si>
  <si>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</si>
  <si>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</si>
  <si>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</si>
  <si>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</si>
  <si>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</si>
  <si>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</si>
  <si>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</si>
  <si>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</si>
  <si>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</si>
  <si>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</si>
  <si>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</si>
  <si>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</si>
  <si>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</si>
  <si>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</si>
  <si>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</si>
  <si>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</si>
  <si>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</si>
  <si>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</si>
  <si>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</si>
  <si>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</si>
  <si>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</si>
  <si>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</si>
  <si>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</si>
  <si>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</si>
  <si>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</si>
  <si>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</si>
  <si>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</si>
  <si>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</si>
  <si>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</si>
  <si>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</si>
  <si>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</si>
  <si>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</si>
  <si>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</si>
  <si>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</si>
  <si>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</si>
  <si>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</si>
  <si>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</si>
  <si>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</si>
  <si>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</si>
  <si>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</si>
  <si>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</si>
  <si>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</si>
  <si>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</si>
  <si>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</si>
  <si>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</si>
  <si>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</si>
  <si>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</si>
  <si>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</si>
  <si>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</si>
  <si>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</si>
  <si>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</si>
  <si>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</si>
  <si>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</si>
  <si>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</si>
  <si>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</si>
  <si>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</si>
  <si>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</si>
  <si>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</si>
  <si>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</si>
  <si>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</si>
  <si>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</si>
  <si>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</si>
  <si>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</si>
  <si>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</si>
  <si>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</si>
  <si>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</si>
  <si>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</si>
  <si>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</si>
  <si>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</si>
  <si>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</si>
  <si>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</si>
  <si>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</si>
  <si>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</si>
  <si>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</si>
  <si>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</si>
  <si>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</si>
  <si>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</si>
  <si>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</si>
  <si>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</si>
  <si>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</si>
  <si>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</si>
  <si>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</si>
  <si>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</si>
  <si>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</si>
  <si>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</si>
  <si>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</si>
  <si>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</si>
  <si>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</si>
  <si>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</si>
  <si>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</si>
  <si>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</si>
  <si>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</si>
  <si>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</si>
  <si>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</si>
  <si>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</si>
  <si>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</si>
  <si>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</si>
  <si>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</si>
  <si>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</si>
  <si>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</si>
  <si>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</si>
  <si>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</si>
  <si>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</si>
  <si>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</si>
  <si>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</si>
  <si>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</si>
  <si>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</si>
  <si>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</si>
  <si>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</si>
  <si>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</si>
  <si>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</si>
  <si>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</si>
  <si>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</si>
  <si>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</si>
  <si>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</si>
  <si>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</si>
  <si>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</si>
  <si>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</si>
  <si>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</si>
  <si>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</si>
  <si>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</si>
  <si>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</si>
  <si>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</si>
  <si>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</si>
  <si>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</si>
  <si>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</si>
  <si>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</si>
  <si>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</si>
  <si>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</si>
  <si>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</si>
  <si>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</si>
  <si>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</si>
  <si>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</si>
  <si>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</si>
  <si>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</si>
  <si>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</si>
  <si>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</si>
  <si>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</si>
  <si>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</si>
  <si>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</si>
  <si>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</si>
  <si>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</si>
  <si>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</si>
  <si>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</si>
  <si>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</si>
  <si>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</si>
  <si>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</si>
  <si>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</si>
  <si>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</si>
  <si>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</si>
  <si>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</si>
  <si>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</si>
  <si>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</si>
  <si>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</si>
  <si>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</si>
  <si>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</si>
  <si>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</si>
  <si>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</si>
  <si>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</si>
  <si>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</si>
  <si>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</si>
  <si>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</si>
  <si>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</si>
  <si>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</si>
  <si>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</si>
  <si>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</si>
  <si>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</si>
  <si>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</si>
  <si>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</si>
  <si>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</si>
  <si>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</si>
  <si>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</si>
  <si>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</si>
  <si>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</si>
  <si>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</si>
  <si>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</si>
  <si>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</si>
  <si>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</si>
  <si>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</si>
  <si>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</si>
  <si>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</si>
  <si>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</si>
  <si>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</si>
  <si>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</si>
  <si>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</si>
  <si>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</si>
  <si>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</si>
  <si>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</si>
  <si>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</si>
  <si>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</si>
  <si>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</si>
  <si>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</si>
  <si>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</si>
  <si>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</si>
  <si>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</si>
  <si>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</si>
  <si>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</si>
  <si>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</si>
  <si>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</si>
  <si>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</si>
  <si>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</si>
  <si>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</si>
  <si>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</si>
  <si>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</si>
  <si>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</si>
  <si>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</si>
  <si>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</si>
  <si>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</si>
  <si>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</si>
  <si>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</si>
  <si>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</si>
  <si>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</si>
  <si>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</si>
  <si>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</si>
  <si>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</si>
  <si>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</si>
  <si>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</si>
  <si>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</si>
  <si>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</si>
  <si>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</si>
  <si>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</si>
  <si>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</si>
  <si>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</si>
  <si>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</si>
  <si>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</si>
  <si>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</si>
  <si>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</si>
  <si>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</si>
  <si>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</si>
  <si>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</si>
  <si>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</si>
  <si>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</si>
  <si>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</si>
  <si>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</si>
  <si>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</si>
  <si>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</si>
  <si>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</si>
  <si>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</si>
  <si>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</si>
  <si>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</si>
  <si>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</si>
  <si>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</si>
  <si>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</si>
  <si>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</si>
  <si>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</si>
  <si>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</si>
  <si>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</si>
  <si>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</si>
  <si>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</si>
  <si>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</si>
  <si>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</si>
  <si>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</si>
  <si>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</si>
  <si>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</si>
  <si>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</si>
  <si>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</si>
  <si>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</si>
  <si>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</si>
  <si>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</si>
  <si>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</si>
  <si>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</si>
  <si>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</si>
  <si>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</si>
  <si>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</si>
  <si>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</si>
  <si>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</si>
  <si>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</si>
  <si>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</si>
  <si>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</si>
  <si>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</si>
  <si>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</si>
  <si>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</si>
  <si>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</si>
  <si>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</si>
  <si>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</si>
  <si>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</si>
  <si>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</si>
  <si>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</si>
  <si>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</si>
  <si>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FAS.JKH.OPEN.INFO.REQUEST.VO!</t>
  </si>
  <si>
    <t>30.05.2023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</si>
  <si>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</si>
  <si>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</si>
  <si>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</si>
  <si>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</si>
  <si>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</si>
  <si>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</si>
  <si>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</si>
  <si>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</si>
  <si>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</si>
  <si>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</si>
  <si>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</si>
  <si>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</si>
  <si>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</si>
  <si>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</si>
  <si>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</si>
  <si>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</si>
  <si>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</si>
  <si>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</si>
  <si>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</si>
  <si>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</si>
  <si>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</si>
  <si>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</si>
  <si>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</si>
  <si>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</si>
  <si>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</si>
  <si>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</si>
  <si>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</si>
  <si>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</si>
  <si>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</si>
  <si>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</si>
  <si>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</si>
  <si>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</si>
  <si>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</si>
  <si>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</si>
  <si>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</si>
  <si>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</si>
  <si>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</si>
  <si>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</si>
  <si>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</si>
  <si>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</si>
  <si>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</si>
  <si>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</si>
  <si>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</si>
  <si>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</si>
  <si>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</si>
  <si>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</si>
  <si>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</si>
  <si>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</si>
  <si>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</si>
  <si>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</si>
  <si>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</si>
  <si>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</si>
  <si>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</si>
  <si>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</si>
  <si>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</si>
  <si>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</si>
  <si>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</si>
  <si>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</si>
  <si>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</si>
  <si>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</si>
  <si>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</si>
  <si>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</si>
  <si>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</si>
  <si>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</si>
  <si>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</si>
  <si>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</si>
  <si>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</si>
  <si>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</si>
  <si>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</si>
  <si>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</si>
  <si>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</si>
  <si>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</si>
  <si>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</si>
  <si>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</si>
  <si>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</si>
  <si>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</si>
  <si>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</si>
  <si>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</si>
  <si>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</si>
  <si>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</si>
  <si>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</si>
  <si>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</si>
  <si>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</si>
  <si>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</si>
  <si>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</si>
  <si>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</si>
  <si>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</si>
  <si>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</si>
  <si>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</si>
  <si>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</si>
  <si>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</si>
  <si>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</si>
  <si>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</si>
  <si>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</si>
  <si>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</si>
  <si>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</si>
  <si>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</si>
  <si>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</si>
  <si>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</si>
  <si>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</si>
  <si>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</si>
  <si>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</si>
  <si>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</si>
  <si>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</si>
  <si>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</si>
  <si>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</si>
  <si>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</si>
  <si>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</si>
  <si>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</si>
  <si>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</si>
  <si>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</si>
  <si>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</si>
  <si>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</si>
  <si>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</si>
  <si>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</si>
  <si>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</si>
  <si>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</si>
  <si>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</si>
  <si>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</si>
  <si>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</si>
  <si>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</si>
  <si>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</si>
  <si>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</si>
  <si>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</si>
  <si>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</si>
  <si>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</si>
  <si>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</si>
  <si>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</si>
  <si>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</si>
  <si>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</si>
  <si>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</si>
  <si>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</si>
  <si>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</si>
  <si>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</si>
  <si>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</si>
  <si>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</si>
  <si>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</si>
  <si>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</si>
  <si>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</si>
  <si>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</si>
  <si>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</si>
  <si>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</si>
  <si>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</si>
  <si>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</si>
  <si>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</si>
  <si>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</si>
  <si>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</si>
  <si>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</si>
  <si>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</si>
  <si>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</si>
  <si>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</si>
  <si>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</si>
  <si>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</si>
  <si>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</si>
  <si>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</si>
  <si>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</si>
  <si>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</si>
  <si>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</si>
  <si>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</si>
  <si>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</si>
  <si>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</si>
  <si>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</si>
  <si>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</si>
  <si>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</si>
  <si>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</si>
  <si>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</si>
  <si>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</si>
  <si>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</si>
  <si>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</si>
  <si>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</si>
  <si>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</si>
  <si>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</si>
  <si>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</si>
  <si>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</si>
  <si>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</si>
  <si>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</si>
  <si>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</si>
  <si>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</si>
  <si>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</si>
  <si>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</si>
  <si>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</si>
  <si>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</si>
  <si>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</si>
  <si>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</si>
  <si>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</si>
  <si>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</si>
  <si>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</si>
  <si>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</si>
  <si>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</si>
  <si>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</si>
  <si>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</si>
  <si>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</si>
  <si>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</si>
  <si>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</si>
  <si>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</si>
  <si>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</si>
  <si>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</si>
  <si>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</si>
  <si>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</si>
  <si>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</si>
  <si>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</si>
  <si>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</si>
  <si>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</si>
  <si>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</si>
  <si>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</si>
  <si>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</si>
  <si>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</si>
  <si>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</si>
  <si>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</si>
  <si>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</si>
  <si>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</si>
  <si>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</si>
  <si>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</si>
  <si>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</si>
  <si>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</si>
  <si>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</si>
  <si>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</si>
  <si>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</si>
  <si>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</si>
  <si>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</si>
  <si>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</si>
  <si>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</si>
  <si>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</si>
  <si>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</si>
  <si>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</si>
  <si>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</si>
  <si>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</si>
  <si>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</si>
  <si>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</si>
  <si>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</si>
  <si>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</si>
  <si>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</si>
  <si>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</si>
  <si>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</si>
  <si>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</si>
  <si>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</si>
  <si>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</si>
  <si>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</si>
  <si>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</si>
  <si>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</si>
  <si>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</si>
  <si>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</si>
  <si>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</si>
  <si>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</si>
  <si>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</si>
  <si>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</si>
  <si>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</si>
  <si>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</si>
  <si>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</si>
  <si>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</si>
  <si>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</si>
  <si>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</si>
  <si>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</si>
  <si>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</si>
  <si>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</si>
  <si>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</si>
  <si>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</si>
  <si>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</si>
  <si>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</si>
  <si>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</si>
  <si>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</si>
  <si>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</si>
  <si>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</si>
  <si>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</si>
  <si>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</si>
  <si>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</si>
  <si>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</si>
  <si>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</si>
  <si>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</si>
  <si>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</si>
  <si>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</si>
  <si>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</si>
  <si>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</si>
  <si>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</si>
  <si>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</si>
  <si>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</si>
  <si>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</si>
  <si>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</si>
  <si>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</si>
  <si>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</si>
  <si>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</si>
  <si>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</si>
  <si>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</si>
  <si>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</si>
  <si>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</si>
  <si>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</si>
  <si>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</si>
  <si>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</si>
  <si>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</si>
  <si>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</si>
  <si>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</si>
  <si>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</si>
  <si>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</si>
  <si>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</si>
  <si>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</si>
  <si>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</si>
  <si>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</si>
  <si>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</si>
  <si>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</si>
  <si>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</si>
  <si>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</si>
  <si>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</si>
  <si>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</si>
  <si>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</si>
  <si>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</si>
  <si>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</si>
  <si>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</si>
  <si>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</si>
  <si>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</si>
  <si>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</si>
  <si>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</si>
  <si>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</si>
  <si>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</si>
  <si>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</si>
  <si>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</si>
  <si>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</si>
  <si>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</si>
  <si>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</si>
  <si>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</si>
  <si>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</si>
  <si>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</si>
  <si>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</si>
  <si>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</si>
  <si>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</si>
  <si>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</si>
  <si>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</si>
  <si>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</si>
  <si>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</si>
  <si>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</si>
  <si>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</si>
  <si>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</si>
  <si>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</si>
  <si>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</si>
  <si>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</si>
  <si>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</si>
  <si>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</si>
  <si>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</si>
  <si>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</si>
  <si>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</si>
  <si>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</si>
  <si>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</si>
  <si>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</si>
  <si>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</si>
  <si>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</si>
  <si>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</si>
  <si>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</si>
  <si>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</si>
  <si>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</si>
  <si>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Кубачи</t>
  </si>
  <si>
    <t>82618489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</si>
  <si>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</si>
  <si>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</si>
  <si>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</si>
  <si>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</si>
  <si>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</si>
  <si>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</si>
  <si>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</si>
  <si>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</si>
  <si>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</si>
  <si>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</si>
  <si>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</si>
  <si>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</si>
  <si>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</si>
  <si>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</si>
  <si>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</si>
  <si>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</si>
  <si>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</si>
  <si>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</si>
  <si>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</si>
  <si>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</si>
  <si>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</si>
  <si>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</si>
  <si>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</si>
  <si>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</si>
  <si>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</si>
  <si>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</si>
  <si>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</si>
  <si>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</si>
  <si>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</si>
  <si>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</si>
  <si>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</si>
  <si>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</si>
  <si>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</si>
  <si>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</si>
  <si>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</si>
  <si>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</si>
  <si>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</si>
  <si>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</si>
  <si>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</si>
  <si>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</si>
  <si>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</si>
  <si>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</si>
  <si>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</si>
  <si>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</si>
  <si>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</si>
  <si>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</si>
  <si>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</si>
  <si>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</si>
  <si>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</si>
  <si>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</si>
  <si>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</si>
  <si>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</si>
  <si>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</si>
  <si>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</si>
  <si>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</si>
  <si>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</si>
  <si>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</si>
  <si>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</si>
  <si>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</si>
  <si>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</si>
  <si>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</si>
  <si>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</si>
  <si>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</si>
  <si>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</si>
  <si>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</si>
  <si>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</si>
  <si>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</si>
  <si>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</si>
  <si>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</si>
  <si>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</si>
  <si>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</si>
  <si>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</si>
  <si>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</si>
  <si>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</si>
  <si>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</si>
  <si>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</si>
  <si>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</si>
  <si>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</si>
  <si>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</si>
  <si>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</si>
  <si>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</si>
  <si>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</si>
  <si>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</si>
  <si>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</si>
  <si>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</si>
  <si>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</si>
  <si>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</si>
  <si>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</si>
  <si>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</si>
  <si>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</si>
  <si>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</si>
  <si>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</si>
  <si>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</si>
  <si>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</si>
  <si>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</si>
  <si>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</si>
  <si>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</si>
  <si>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</si>
  <si>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</si>
  <si>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</si>
  <si>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</si>
  <si>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</si>
  <si>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</si>
  <si>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</si>
  <si>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</si>
  <si>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</si>
  <si>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</si>
  <si>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</si>
  <si>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</si>
  <si>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</si>
  <si>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</si>
  <si>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</si>
  <si>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</si>
  <si>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</si>
  <si>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</si>
  <si>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</si>
  <si>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</si>
  <si>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</si>
  <si>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</si>
  <si>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</si>
  <si>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</si>
  <si>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</si>
  <si>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</si>
  <si>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</si>
  <si>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</si>
  <si>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</si>
  <si>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</si>
  <si>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</si>
  <si>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</si>
  <si>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</si>
  <si>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</si>
  <si>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</si>
  <si>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</si>
  <si>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</si>
  <si>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</si>
  <si>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</si>
  <si>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</si>
  <si>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</si>
  <si>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</si>
  <si>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</si>
  <si>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</si>
  <si>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</si>
  <si>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</si>
  <si>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</si>
  <si>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</si>
  <si>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</si>
  <si>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Зубутлинский</t>
  </si>
  <si>
    <t>82622455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</si>
  <si>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</si>
  <si>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</si>
  <si>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</si>
  <si>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</si>
  <si>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</si>
  <si>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</si>
  <si>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</si>
  <si>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</si>
  <si>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</si>
  <si>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</si>
  <si>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</si>
  <si>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</si>
  <si>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</si>
  <si>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</si>
  <si>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</si>
  <si>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</si>
  <si>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</si>
  <si>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</si>
  <si>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</si>
  <si>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</si>
  <si>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</si>
  <si>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</si>
  <si>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</si>
  <si>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</si>
  <si>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</si>
  <si>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</si>
  <si>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</si>
  <si>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</si>
  <si>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</si>
  <si>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</si>
  <si>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</si>
  <si>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</si>
  <si>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</si>
  <si>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</si>
  <si>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</si>
  <si>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</si>
  <si>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</si>
  <si>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</si>
  <si>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</si>
  <si>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</si>
  <si>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</si>
  <si>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</si>
  <si>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</si>
  <si>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</si>
  <si>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</si>
  <si>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</si>
  <si>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</si>
  <si>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</si>
  <si>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</si>
  <si>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</si>
  <si>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</si>
  <si>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</si>
  <si>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</si>
  <si>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</si>
  <si>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</si>
  <si>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</si>
  <si>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</si>
  <si>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</si>
  <si>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</si>
  <si>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</si>
  <si>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</si>
  <si>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</si>
  <si>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</si>
  <si>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</si>
  <si>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</si>
  <si>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</si>
  <si>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</si>
  <si>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</si>
  <si>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</si>
  <si>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</si>
  <si>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</si>
  <si>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</si>
  <si>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</si>
  <si>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</si>
  <si>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</si>
  <si>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</si>
  <si>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</si>
  <si>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</si>
  <si>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</si>
  <si>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</si>
  <si>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</si>
  <si>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</si>
  <si>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</si>
  <si>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</si>
  <si>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</si>
  <si>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</si>
  <si>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</si>
  <si>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</si>
  <si>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</si>
  <si>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</si>
  <si>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</si>
  <si>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</si>
  <si>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</si>
  <si>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</si>
  <si>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</si>
  <si>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</si>
  <si>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</si>
  <si>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</si>
  <si>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</si>
  <si>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</si>
  <si>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</si>
  <si>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</si>
  <si>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</si>
  <si>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</si>
  <si>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</si>
  <si>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</si>
  <si>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</si>
  <si>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</si>
  <si>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</si>
  <si>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</si>
  <si>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</si>
  <si>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</si>
  <si>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</si>
  <si>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</si>
  <si>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</si>
  <si>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</si>
  <si>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</si>
  <si>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</si>
  <si>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</si>
  <si>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</si>
  <si>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</si>
  <si>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</si>
  <si>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</si>
  <si>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</si>
  <si>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</si>
  <si>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</si>
  <si>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</si>
  <si>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</si>
  <si>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</si>
  <si>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</si>
  <si>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</si>
  <si>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</si>
  <si>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</si>
  <si>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</si>
  <si>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</si>
  <si>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</si>
  <si>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</si>
  <si>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</si>
  <si>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</si>
  <si>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</si>
  <si>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</si>
  <si>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</si>
  <si>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</si>
  <si>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</si>
  <si>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</si>
  <si>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</si>
  <si>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</si>
  <si>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</si>
  <si>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</si>
  <si>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</si>
  <si>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</si>
  <si>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</si>
  <si>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</si>
  <si>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</si>
  <si>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</si>
  <si>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</si>
  <si>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</si>
  <si>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</si>
  <si>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</si>
  <si>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</si>
  <si>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</si>
  <si>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</si>
  <si>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</si>
  <si>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</si>
  <si>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</si>
  <si>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</si>
  <si>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</si>
  <si>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</si>
  <si>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</si>
  <si>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</si>
  <si>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</si>
  <si>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</si>
  <si>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</si>
  <si>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</si>
  <si>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</si>
  <si>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</si>
  <si>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</si>
  <si>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</si>
  <si>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</si>
  <si>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</si>
  <si>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</si>
  <si>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</si>
  <si>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</si>
  <si>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</si>
  <si>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</si>
  <si>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</si>
  <si>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</si>
  <si>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</si>
  <si>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</si>
  <si>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</si>
  <si>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</si>
  <si>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</si>
  <si>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</si>
  <si>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</si>
  <si>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</si>
  <si>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</si>
  <si>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</si>
  <si>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</si>
  <si>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</si>
  <si>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</si>
  <si>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</si>
  <si>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</si>
  <si>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</si>
  <si>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</si>
  <si>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</si>
  <si>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</si>
  <si>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</si>
  <si>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</si>
  <si>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</si>
  <si>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</si>
  <si>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</si>
  <si>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</si>
  <si>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</si>
  <si>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</si>
  <si>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</si>
  <si>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</si>
  <si>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</si>
  <si>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</si>
  <si>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</si>
  <si>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</si>
  <si>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</si>
  <si>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</si>
  <si>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</si>
  <si>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</si>
  <si>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</si>
  <si>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</si>
  <si>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</si>
  <si>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</si>
  <si>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</si>
  <si>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</si>
  <si>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</si>
  <si>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</si>
  <si>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</si>
  <si>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</si>
  <si>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</si>
  <si>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</si>
  <si>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</si>
  <si>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</si>
  <si>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</si>
  <si>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</si>
  <si>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</si>
  <si>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</si>
  <si>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</si>
  <si>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</si>
  <si>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</si>
  <si>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</si>
  <si>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</si>
  <si>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</si>
  <si>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</si>
  <si>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</si>
  <si>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</si>
  <si>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</si>
  <si>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</si>
  <si>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</si>
  <si>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</si>
  <si>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</si>
  <si>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</si>
  <si>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</si>
  <si>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</si>
  <si>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</si>
  <si>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</si>
  <si>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</si>
  <si>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</si>
  <si>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</si>
  <si>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</si>
  <si>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</si>
  <si>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</si>
  <si>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</si>
  <si>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</si>
  <si>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</si>
  <si>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</si>
  <si>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</si>
  <si>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</si>
  <si>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</si>
  <si>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</si>
  <si>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</si>
  <si>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</si>
  <si>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</si>
  <si>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</si>
  <si>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</si>
  <si>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</si>
  <si>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</si>
  <si>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</si>
  <si>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</si>
  <si>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</si>
  <si>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</si>
  <si>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</si>
  <si>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</si>
  <si>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</si>
  <si>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</si>
  <si>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</si>
  <si>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</si>
  <si>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</si>
  <si>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</si>
  <si>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</si>
  <si>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</si>
  <si>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</si>
  <si>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</si>
  <si>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</si>
  <si>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</si>
  <si>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</si>
  <si>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</si>
  <si>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</si>
  <si>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</si>
  <si>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</si>
  <si>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</si>
  <si>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</si>
  <si>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</si>
  <si>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</si>
  <si>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</si>
  <si>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</si>
  <si>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</si>
  <si>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</si>
  <si>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</si>
  <si>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</si>
  <si>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</si>
  <si>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</si>
  <si>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</si>
  <si>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</si>
  <si>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</si>
  <si>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</si>
  <si>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</si>
  <si>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</si>
  <si>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</si>
  <si>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</si>
  <si>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</si>
  <si>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</si>
  <si>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</si>
  <si>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</si>
  <si>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</si>
  <si>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</si>
  <si>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</si>
  <si>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</si>
  <si>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</si>
  <si>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</si>
  <si>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</si>
  <si>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</si>
  <si>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</si>
  <si>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</si>
  <si>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</si>
  <si>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</si>
  <si>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</si>
  <si>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</si>
  <si>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</si>
  <si>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</si>
  <si>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</si>
  <si>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</si>
  <si>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</si>
  <si>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</si>
  <si>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</si>
  <si>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</si>
  <si>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</si>
  <si>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</si>
  <si>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</si>
  <si>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</si>
  <si>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</si>
  <si>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</si>
  <si>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</si>
  <si>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</si>
  <si>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</si>
  <si>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</si>
  <si>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</si>
  <si>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</si>
  <si>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</si>
  <si>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</si>
  <si>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</si>
  <si>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</si>
  <si>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</si>
  <si>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</si>
  <si>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</si>
  <si>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</si>
  <si>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</si>
  <si>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</si>
  <si>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</si>
  <si>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</si>
  <si>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</si>
  <si>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</si>
  <si>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</si>
  <si>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</si>
  <si>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</si>
  <si>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</si>
  <si>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</si>
  <si>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</si>
  <si>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</si>
  <si>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</si>
  <si>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</si>
  <si>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</si>
  <si>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</si>
  <si>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</si>
  <si>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</si>
  <si>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</si>
  <si>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</si>
  <si>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</si>
  <si>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</si>
  <si>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</si>
  <si>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</si>
  <si>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</si>
  <si>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</si>
  <si>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</si>
  <si>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</si>
  <si>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</si>
  <si>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Барчхойотарский</t>
  </si>
  <si>
    <t>82639433</t>
  </si>
  <si>
    <t>сельсовет Дучинский</t>
  </si>
  <si>
    <t>82639498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</si>
  <si>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</si>
  <si>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</si>
  <si>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</si>
  <si>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</si>
  <si>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</si>
  <si>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</si>
  <si>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</si>
  <si>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</si>
  <si>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</si>
  <si>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</si>
  <si>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</si>
  <si>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</si>
  <si>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</si>
  <si>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</si>
  <si>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</si>
  <si>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</si>
  <si>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</si>
  <si>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</si>
  <si>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</si>
  <si>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</si>
  <si>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</si>
  <si>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</si>
  <si>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</si>
  <si>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</si>
  <si>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</si>
  <si>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</si>
  <si>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</si>
  <si>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</si>
  <si>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</si>
  <si>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</si>
  <si>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</si>
  <si>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</si>
  <si>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</si>
  <si>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</si>
  <si>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</si>
  <si>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</si>
  <si>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</si>
  <si>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</si>
  <si>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</si>
  <si>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</si>
  <si>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</si>
  <si>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</si>
  <si>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</si>
  <si>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</si>
  <si>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</si>
  <si>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</si>
  <si>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</si>
  <si>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</si>
  <si>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</si>
  <si>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</si>
  <si>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</si>
  <si>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</si>
  <si>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</si>
  <si>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</si>
  <si>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</si>
  <si>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</si>
  <si>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</si>
  <si>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</si>
  <si>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</si>
  <si>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</si>
  <si>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</si>
  <si>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</si>
  <si>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</si>
  <si>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</si>
  <si>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</si>
  <si>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</si>
  <si>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</si>
  <si>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</si>
  <si>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</si>
  <si>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</si>
  <si>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</si>
  <si>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</si>
  <si>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</si>
  <si>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</si>
  <si>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</si>
  <si>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</si>
  <si>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</si>
  <si>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</si>
  <si>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</si>
  <si>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</si>
  <si>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</si>
  <si>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</si>
  <si>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</si>
  <si>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</si>
  <si>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</si>
  <si>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</si>
  <si>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</si>
  <si>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</si>
  <si>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</si>
  <si>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</si>
  <si>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</si>
  <si>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</si>
  <si>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</si>
  <si>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</si>
  <si>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</si>
  <si>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</si>
  <si>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</si>
  <si>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</si>
  <si>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</si>
  <si>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</si>
  <si>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</si>
  <si>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</si>
  <si>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</si>
  <si>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</si>
  <si>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</si>
  <si>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</si>
  <si>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</si>
  <si>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</si>
  <si>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</si>
  <si>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</si>
  <si>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</si>
  <si>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</si>
  <si>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</si>
  <si>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</si>
  <si>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</si>
  <si>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</si>
  <si>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</si>
  <si>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</si>
  <si>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</si>
  <si>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</si>
  <si>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</si>
  <si>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</si>
  <si>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</si>
  <si>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</si>
  <si>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</si>
  <si>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</si>
  <si>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</si>
  <si>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</si>
  <si>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</si>
  <si>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</si>
  <si>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</si>
  <si>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</si>
  <si>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</si>
  <si>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</si>
  <si>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</si>
  <si>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</si>
  <si>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</si>
  <si>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</si>
  <si>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</si>
  <si>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</si>
  <si>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</si>
  <si>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</si>
  <si>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</si>
  <si>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</si>
  <si>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</si>
  <si>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</si>
  <si>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</si>
  <si>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</si>
  <si>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</si>
  <si>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</si>
  <si>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</si>
  <si>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</si>
  <si>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</si>
  <si>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</si>
  <si>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</si>
  <si>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</si>
  <si>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</si>
  <si>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</si>
  <si>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</si>
  <si>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</si>
  <si>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</si>
  <si>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</si>
  <si>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</si>
  <si>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</si>
  <si>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</si>
  <si>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</si>
  <si>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</si>
  <si>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</si>
  <si>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</si>
  <si>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</si>
  <si>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</si>
  <si>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</si>
  <si>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</si>
  <si>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</si>
  <si>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</si>
  <si>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</si>
  <si>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</si>
  <si>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</si>
  <si>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</si>
  <si>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</si>
  <si>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</si>
  <si>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</si>
  <si>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</si>
  <si>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</si>
  <si>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</si>
  <si>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</si>
  <si>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</si>
  <si>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</si>
  <si>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</si>
  <si>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</si>
  <si>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</si>
  <si>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</si>
  <si>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</si>
  <si>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</si>
  <si>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</si>
  <si>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</si>
  <si>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</si>
  <si>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</si>
  <si>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</si>
  <si>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</si>
  <si>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</si>
  <si>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</si>
  <si>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</si>
  <si>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</si>
  <si>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</si>
  <si>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</si>
  <si>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</si>
  <si>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</si>
  <si>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</si>
  <si>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</si>
  <si>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</si>
  <si>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</si>
  <si>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</si>
  <si>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</si>
  <si>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</si>
  <si>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</si>
  <si>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</si>
  <si>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</si>
  <si>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</si>
  <si>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</si>
  <si>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</si>
  <si>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</si>
  <si>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</si>
  <si>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</si>
  <si>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</si>
  <si>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</si>
  <si>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</si>
  <si>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</si>
  <si>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</si>
  <si>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</si>
  <si>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</si>
  <si>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</si>
  <si>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</si>
  <si>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</si>
  <si>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</si>
  <si>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</si>
  <si>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</si>
  <si>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</si>
  <si>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</si>
  <si>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</si>
  <si>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</si>
  <si>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</si>
  <si>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</si>
  <si>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</si>
  <si>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</si>
  <si>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</si>
  <si>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</si>
  <si>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</si>
  <si>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</si>
  <si>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</si>
  <si>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</si>
  <si>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</si>
  <si>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</si>
  <si>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</si>
  <si>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</si>
  <si>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</si>
  <si>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</si>
  <si>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</si>
  <si>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</si>
  <si>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</si>
  <si>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</si>
  <si>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</si>
  <si>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</si>
  <si>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</si>
  <si>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</si>
  <si>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</si>
  <si>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</si>
  <si>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</si>
  <si>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</si>
  <si>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</si>
  <si>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</si>
  <si>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</si>
  <si>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</si>
  <si>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</si>
  <si>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</si>
  <si>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</si>
  <si>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</si>
  <si>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</si>
  <si>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</si>
  <si>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</si>
  <si>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</si>
  <si>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</si>
  <si>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</si>
  <si>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</si>
  <si>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</si>
  <si>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</si>
  <si>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</si>
  <si>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</si>
  <si>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</si>
  <si>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</si>
  <si>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</si>
  <si>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</si>
  <si>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</si>
  <si>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</si>
  <si>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</si>
  <si>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</si>
  <si>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</si>
  <si>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</si>
  <si>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</si>
  <si>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</si>
  <si>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</si>
  <si>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</si>
  <si>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</si>
  <si>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</si>
  <si>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</si>
  <si>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</si>
  <si>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</si>
  <si>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</si>
  <si>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</si>
  <si>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</si>
  <si>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</si>
  <si>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</si>
  <si>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</si>
  <si>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</si>
  <si>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</si>
  <si>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</si>
  <si>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</si>
  <si>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</si>
  <si>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</si>
  <si>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</si>
  <si>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</si>
  <si>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</si>
  <si>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</si>
  <si>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</si>
  <si>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</si>
  <si>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</si>
  <si>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</si>
  <si>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</si>
  <si>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</si>
  <si>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</si>
  <si>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</si>
  <si>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</si>
  <si>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</si>
  <si>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</si>
  <si>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</si>
  <si>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</si>
  <si>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</si>
  <si>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</si>
  <si>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</si>
  <si>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</si>
  <si>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</si>
  <si>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</si>
  <si>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</si>
  <si>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</si>
  <si>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</si>
  <si>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</si>
  <si>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</si>
  <si>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</si>
  <si>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</si>
  <si>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</si>
  <si>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</si>
  <si>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</si>
  <si>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</si>
  <si>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</si>
  <si>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</si>
  <si>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</si>
  <si>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</si>
  <si>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</si>
  <si>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</si>
  <si>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</si>
  <si>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</si>
  <si>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</si>
  <si>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</si>
  <si>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</si>
  <si>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</si>
  <si>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</si>
  <si>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</si>
  <si>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</si>
  <si>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</si>
  <si>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</si>
  <si>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</si>
  <si>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</si>
  <si>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</si>
  <si>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</si>
  <si>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</si>
  <si>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</si>
  <si>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</si>
  <si>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</si>
  <si>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</si>
  <si>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</si>
  <si>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</si>
  <si>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</si>
  <si>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</si>
  <si>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</si>
  <si>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</si>
  <si>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</si>
  <si>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</si>
  <si>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</si>
  <si>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</si>
  <si>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</si>
  <si>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</si>
  <si>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</si>
  <si>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</si>
  <si>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</si>
  <si>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</si>
  <si>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</si>
  <si>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</si>
  <si>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</si>
  <si>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</si>
  <si>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</si>
  <si>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</si>
  <si>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</si>
  <si>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</si>
  <si>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</si>
  <si>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</si>
  <si>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</si>
  <si>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</si>
  <si>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</si>
  <si>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</si>
  <si>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</si>
  <si>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</si>
  <si>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</si>
  <si>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</si>
  <si>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</si>
  <si>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</si>
  <si>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</si>
  <si>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</si>
  <si>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</si>
  <si>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</si>
  <si>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</si>
  <si>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</si>
  <si>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</si>
  <si>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</si>
  <si>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</si>
  <si>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</si>
  <si>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</si>
  <si>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</si>
  <si>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</si>
  <si>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</si>
  <si>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</si>
  <si>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</si>
  <si>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</si>
  <si>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</si>
  <si>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</si>
  <si>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</si>
  <si>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</si>
  <si>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</si>
  <si>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</si>
  <si>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</si>
  <si>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</si>
  <si>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</si>
  <si>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</si>
  <si>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</si>
  <si>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</si>
  <si>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</si>
  <si>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</si>
  <si>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</si>
  <si>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</si>
  <si>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</si>
  <si>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</si>
  <si>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</si>
  <si>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</si>
  <si>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</si>
  <si>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</si>
  <si>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</si>
  <si>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</si>
  <si>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</si>
  <si>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</si>
  <si>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</si>
  <si>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</si>
  <si>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</si>
  <si>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</si>
  <si>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</si>
  <si>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</si>
  <si>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</si>
  <si>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</si>
  <si>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</si>
  <si>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</si>
  <si>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</si>
  <si>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</si>
  <si>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</si>
  <si>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</si>
  <si>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</si>
  <si>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</si>
  <si>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</si>
  <si>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</si>
  <si>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</si>
  <si>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</si>
  <si>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</si>
  <si>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</si>
  <si>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</si>
  <si>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</si>
  <si>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Тлядал Бежтинского участка</t>
  </si>
  <si>
    <t>82658425</t>
  </si>
  <si>
    <t>село Хашархота Бежтинского участка</t>
  </si>
  <si>
    <t>82658434</t>
  </si>
  <si>
    <t>сельсовет Бежтинский Бежтинского участка</t>
  </si>
  <si>
    <t>82658410</t>
  </si>
  <si>
    <t>сельсовет Гунзибский Бежтинского участка</t>
  </si>
  <si>
    <t>82658412</t>
  </si>
  <si>
    <t>сельсовет Качалайский Бежтинского участка</t>
  </si>
  <si>
    <t>82658454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</si>
  <si>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</si>
  <si>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</si>
  <si>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</si>
  <si>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</si>
  <si>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</si>
  <si>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</si>
  <si>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</si>
  <si>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</si>
  <si>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</si>
  <si>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</si>
  <si>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</si>
  <si>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</si>
  <si>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</si>
  <si>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</si>
  <si>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</si>
  <si>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</si>
  <si>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</si>
  <si>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</si>
  <si>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</si>
  <si>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</si>
  <si>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</si>
  <si>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</si>
  <si>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</si>
  <si>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</si>
  <si>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</si>
  <si>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</si>
  <si>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</si>
  <si>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</si>
  <si>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</si>
  <si>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</si>
  <si>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</si>
  <si>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</si>
  <si>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</si>
  <si>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</si>
  <si>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</si>
  <si>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</si>
  <si>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</si>
  <si>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</si>
  <si>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</si>
  <si>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</si>
  <si>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</si>
  <si>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</si>
  <si>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</si>
  <si>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</si>
  <si>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</si>
  <si>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</si>
  <si>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</si>
  <si>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</si>
  <si>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</si>
  <si>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</si>
  <si>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</si>
  <si>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</si>
  <si>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</si>
  <si>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</si>
  <si>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</si>
  <si>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</si>
  <si>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</si>
  <si>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</si>
  <si>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</si>
  <si>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</si>
  <si>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</si>
  <si>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</si>
  <si>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</si>
  <si>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</si>
  <si>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</si>
  <si>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</si>
  <si>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</si>
  <si>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</si>
  <si>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</si>
  <si>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</si>
  <si>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</si>
  <si>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</si>
  <si>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</si>
  <si>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</si>
  <si>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</si>
  <si>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</si>
  <si>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</si>
  <si>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</si>
  <si>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</si>
  <si>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</si>
  <si>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</si>
  <si>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</si>
  <si>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</si>
  <si>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</si>
  <si>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</si>
  <si>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</si>
  <si>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</si>
  <si>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</si>
  <si>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</si>
  <si>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</si>
  <si>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</si>
  <si>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</si>
  <si>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</si>
  <si>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</si>
  <si>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</si>
  <si>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</si>
  <si>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</si>
  <si>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</si>
  <si>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городской округ "город Дагестанские Огни"</t>
  </si>
  <si>
    <t>82708000</t>
  </si>
  <si>
    <t>городской округ "город Дербент"</t>
  </si>
  <si>
    <t>82710000</t>
  </si>
  <si>
    <t>городской округ "город Избербаш"</t>
  </si>
  <si>
    <t>82715000</t>
  </si>
  <si>
    <t>городской округ "город Каспийск"</t>
  </si>
  <si>
    <t>82720000</t>
  </si>
  <si>
    <t>городской округ "город Кизилюрт"</t>
  </si>
  <si>
    <t>82725000</t>
  </si>
  <si>
    <t>городской округ "город Кизляр"</t>
  </si>
  <si>
    <t>82730000</t>
  </si>
  <si>
    <t>городской округ "город Махачкала"</t>
  </si>
  <si>
    <t>82701000</t>
  </si>
  <si>
    <t>Кировский район</t>
  </si>
  <si>
    <t>82701362</t>
  </si>
  <si>
    <t>Ленинский район</t>
  </si>
  <si>
    <t>82701365</t>
  </si>
  <si>
    <t>Советский район</t>
  </si>
  <si>
    <t>82701370</t>
  </si>
  <si>
    <t>городской округ "город Хасавюрт"</t>
  </si>
  <si>
    <t>82735000</t>
  </si>
  <si>
    <t>городской округ "город Южно-Сухокумск"</t>
  </si>
  <si>
    <t>82738000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</si>
  <si>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</si>
  <si>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</si>
  <si>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</si>
  <si>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</si>
  <si>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</si>
  <si>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01.01.2024</t>
  </si>
  <si>
    <t>31.12.2024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</si>
  <si>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</si>
  <si>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</si>
  <si>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</si>
  <si>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</si>
  <si>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</si>
  <si>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</si>
  <si>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</si>
  <si>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</si>
  <si>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2616</t>
  </si>
  <si>
    <t>26560525</t>
  </si>
  <si>
    <t>АО "ГУ ЖКХ"</t>
  </si>
  <si>
    <t>5116000922</t>
  </si>
  <si>
    <t>511601001</t>
  </si>
  <si>
    <t>13-05-2009 00:00:00</t>
  </si>
  <si>
    <t>31610564</t>
  </si>
  <si>
    <t>АО "ЕДИНЫЙ ОПЕРАТОР РЕСПУБЛИКИ ДАГЕСТАН В СФЕРЕ ВОДОСНАБЖЕНИЯ И ВОДООТВЕДЕНИЯ"</t>
  </si>
  <si>
    <t>0554008950</t>
  </si>
  <si>
    <t>055401001</t>
  </si>
  <si>
    <t>01-08-2022 00:00:00</t>
  </si>
  <si>
    <t>26541323</t>
  </si>
  <si>
    <t>ГУП "Дагводоканал"</t>
  </si>
  <si>
    <t>0541001636</t>
  </si>
  <si>
    <t>057101001</t>
  </si>
  <si>
    <t>31450355</t>
  </si>
  <si>
    <t>МБУ "УЖКХ" МР "БОТЛИХСКИЙ</t>
  </si>
  <si>
    <t>0506003006</t>
  </si>
  <si>
    <t>050601001</t>
  </si>
  <si>
    <t>01-10-2020 00:00:00</t>
  </si>
  <si>
    <t>31073702</t>
  </si>
  <si>
    <t>МУП "Буйнакскводоканал"</t>
  </si>
  <si>
    <t>0543017705</t>
  </si>
  <si>
    <t>054301001</t>
  </si>
  <si>
    <t>26370532</t>
  </si>
  <si>
    <t>МУП "Водоканал"</t>
  </si>
  <si>
    <t>0545016009</t>
  </si>
  <si>
    <t>054501001</t>
  </si>
  <si>
    <t>31466561</t>
  </si>
  <si>
    <t>МУП "Водоканал" г. Даг. Огни</t>
  </si>
  <si>
    <t>0550007659</t>
  </si>
  <si>
    <t>055001001</t>
  </si>
  <si>
    <t>01-01-2021 00:00:00</t>
  </si>
  <si>
    <t>31304915</t>
  </si>
  <si>
    <t>МУП "Дербент 2.0"</t>
  </si>
  <si>
    <t>0542018512</t>
  </si>
  <si>
    <t>054201001</t>
  </si>
  <si>
    <t>30388779</t>
  </si>
  <si>
    <t>МУП "ЖКХ" п. Дубки</t>
  </si>
  <si>
    <t>0513002290</t>
  </si>
  <si>
    <t>051301001</t>
  </si>
  <si>
    <t>31527926</t>
  </si>
  <si>
    <t>МУП "Магистраль"</t>
  </si>
  <si>
    <t>0549001613</t>
  </si>
  <si>
    <t>054901001</t>
  </si>
  <si>
    <t>15-11-2021 00:00:00</t>
  </si>
  <si>
    <t>26542915</t>
  </si>
  <si>
    <t>МУП "Очистные сооружения канализации" гг. Махачкала-Каспийск</t>
  </si>
  <si>
    <t>0541025228</t>
  </si>
  <si>
    <t>26766751</t>
  </si>
  <si>
    <t>МУП "Очистные сооружения"</t>
  </si>
  <si>
    <t>0547007948</t>
  </si>
  <si>
    <t>054701001</t>
  </si>
  <si>
    <t>28874496</t>
  </si>
  <si>
    <t>МУП "ПЖКХ"</t>
  </si>
  <si>
    <t>0533013758</t>
  </si>
  <si>
    <t>053301001</t>
  </si>
  <si>
    <t>22-01-2015 00:00:00</t>
  </si>
  <si>
    <t>27811607</t>
  </si>
  <si>
    <t>МУП"Горводоканал"</t>
  </si>
  <si>
    <t>0548011295</t>
  </si>
  <si>
    <t>054801001</t>
  </si>
  <si>
    <t>27506869</t>
  </si>
  <si>
    <t>ОАО "Водоканалсервис"</t>
  </si>
  <si>
    <t>0546021918</t>
  </si>
  <si>
    <t>054601001</t>
  </si>
  <si>
    <t>14-10-2011 00:00:00</t>
  </si>
  <si>
    <t>26639791</t>
  </si>
  <si>
    <t>ОАО "Горводоканал"</t>
  </si>
  <si>
    <t>0544005780</t>
  </si>
  <si>
    <t>054401001</t>
  </si>
  <si>
    <t>29-07-2010 00:00:00</t>
  </si>
  <si>
    <t>26542113</t>
  </si>
  <si>
    <t>ОАО "Махачкалаводоканал"</t>
  </si>
  <si>
    <t>0560037035</t>
  </si>
  <si>
    <t>056001001</t>
  </si>
  <si>
    <t>31663810</t>
  </si>
  <si>
    <t>ООО "АРТ-СТРОЙ"</t>
  </si>
  <si>
    <t>0531007660</t>
  </si>
  <si>
    <t>057201001</t>
  </si>
  <si>
    <t>01-03-2023 00:00:00</t>
  </si>
  <si>
    <t>26542120</t>
  </si>
  <si>
    <t>ООО "Коммунсервис"</t>
  </si>
  <si>
    <t>0561058038</t>
  </si>
  <si>
    <t>057001001</t>
  </si>
  <si>
    <t>31528531</t>
  </si>
  <si>
    <t>ООО "МРС"</t>
  </si>
  <si>
    <t>0572022749</t>
  </si>
  <si>
    <t>18-11-2021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</si>
  <si>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</si>
  <si>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</si>
  <si>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</si>
  <si>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</si>
  <si>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30903763</t>
  </si>
  <si>
    <t>ФГБУ "ЦЖКУ" МИНОБОРОНЫ РОССИИ</t>
  </si>
  <si>
    <t>7729314745</t>
  </si>
  <si>
    <t>770101001</t>
  </si>
  <si>
    <t>30989271</t>
  </si>
  <si>
    <t>ФГБУ "ЦЖКУ" Минобороны России</t>
  </si>
  <si>
    <t>151345002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</si>
  <si>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</si>
  <si>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</si>
  <si>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</si>
  <si>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</si>
  <si>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31647954</t>
  </si>
  <si>
    <t>филиал "Избербашский водоканал"</t>
  </si>
  <si>
    <t>054843002</t>
  </si>
  <si>
    <t>01-12-2022 00:00:00</t>
  </si>
  <si>
    <t>31627983</t>
  </si>
  <si>
    <t>филиал "Каспийский горводоканал"</t>
  </si>
  <si>
    <t>055443001</t>
  </si>
  <si>
    <t>18-10-2022 00:00:00</t>
  </si>
  <si>
    <t>VO</t>
  </si>
  <si>
    <t>28.04.2023</t>
  </si>
  <si>
    <t>01/151</t>
  </si>
  <si>
    <t>АО Филиал "Каспийский горводоканал"</t>
  </si>
  <si>
    <t>РД, г. Каспийск, Кирпичное шоссе, 13 б</t>
  </si>
  <si>
    <t>Шапиев Магомедгаджи Сиражудинович</t>
  </si>
  <si>
    <t>Магомедова Эльмира Капиевна</t>
  </si>
  <si>
    <t>главный экономист</t>
  </si>
  <si>
    <t>89064820450</t>
  </si>
  <si>
    <t>eo@eord.ru</t>
  </si>
  <si>
    <t>городской округ "город Каспийск", городской округ "город Каспийск" (82720000);</t>
  </si>
  <si>
    <t>иф на водоотведение</t>
  </si>
  <si>
    <t>30.05.2023 16:41:20</t>
  </si>
  <si>
    <t>Положение о закупках</t>
  </si>
  <si>
    <t>https://eord.ru/раскрытие-информации/</t>
  </si>
  <si>
    <t>https://zakupki.gov.ru/epz/order/exte</t>
  </si>
  <si>
    <t>копия инвест программы</t>
  </si>
  <si>
    <t>https://portal.eias.ru/Portal/DownloadPage.aspx?type=12&amp;guid=d49e378b-3d74-44d0-b0a0-9737ab6f1c53</t>
  </si>
  <si>
    <t xml:space="preserve">все группы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</si>
</sst>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3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981950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F0C1D932-50FE-4C82-B717-CE43B21BB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C6163EE1-A482-40E9-8729-E7854D0CD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3761-2C36-4F35-BBA7-EC9DE0E792E1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62" t="s">
        <v>496</v>
      </c>
      <c r="G2" s="763"/>
      <c r="H2" s="76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0" t="s">
        <v>469</v>
      </c>
      <c r="G4" s="730"/>
      <c r="H4" s="730"/>
      <c r="I4" s="76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8" t="s">
        <v>95</v>
      </c>
      <c r="G5" s="457" t="s">
        <v>472</v>
      </c>
      <c r="H5" s="685" t="s">
        <v>464</v>
      </c>
      <c r="I5" s="76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688">
        <v>1</v>
      </c>
      <c r="G7" s="537" t="s">
        <v>497</v>
      </c>
      <c r="H7" s="681" t="str">
        <f>IF(dateCh="","",dateCh)</f>
        <v>30.05.2023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66">
        <v>1</v>
      </c>
      <c r="B8" s="314"/>
      <c r="C8" s="314"/>
      <c r="D8" s="314"/>
      <c r="F8" s="688" t="str">
        <f>"2." &amp;mergeValue(A8)</f>
        <v>2.1</v>
      </c>
      <c r="G8" s="537" t="s">
        <v>499</v>
      </c>
      <c r="H8" s="681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66"/>
      <c r="B9" s="314"/>
      <c r="C9" s="314"/>
      <c r="D9" s="314"/>
      <c r="F9" s="688" t="str">
        <f>"3." &amp;mergeValue(A9)</f>
        <v>3.1</v>
      </c>
      <c r="G9" s="537" t="s">
        <v>500</v>
      </c>
      <c r="H9" s="681" t="str">
        <f>IF('Перечень тарифов'!F21="","наименование отсутствует","" &amp; 'Перечень тарифов'!F21 &amp; "")</f>
        <v>Водоотведение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66"/>
      <c r="B10" s="314"/>
      <c r="C10" s="314"/>
      <c r="D10" s="314"/>
      <c r="F10" s="688" t="str">
        <f>"4."&amp;mergeValue(A10)</f>
        <v>4.1</v>
      </c>
      <c r="G10" s="537" t="s">
        <v>501</v>
      </c>
      <c r="H10" s="685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66"/>
      <c r="B11" s="766">
        <v>1</v>
      </c>
      <c r="C11" s="679"/>
      <c r="D11" s="679"/>
      <c r="F11" s="688" t="str">
        <f>"4."&amp;mergeValue(A11) &amp;"."&amp;mergeValue(B11)</f>
        <v>4.1.1</v>
      </c>
      <c r="G11" s="445" t="s">
        <v>599</v>
      </c>
      <c r="H11" s="681" t="str">
        <f>IF(region_name="","",region_name)</f>
        <v>Республика Дагестан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66"/>
      <c r="B12" s="766"/>
      <c r="C12" s="766">
        <v>1</v>
      </c>
      <c r="D12" s="679"/>
      <c r="F12" s="688" t="str">
        <f>"4."&amp;mergeValue(A12) &amp;"."&amp;mergeValue(B12)&amp;"."&amp;mergeValue(C12)</f>
        <v>4.1.1.1</v>
      </c>
      <c r="G12" s="461" t="s">
        <v>502</v>
      </c>
      <c r="H12" s="681" t="str">
        <f>IF(Территории!H13="","","" &amp; Территории!H13 &amp; "")</f>
        <v>городской округ "город Каспийск"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66"/>
      <c r="B13" s="766"/>
      <c r="C13" s="766"/>
      <c r="D13" s="679">
        <v>1</v>
      </c>
      <c r="F13" s="688" t="str">
        <f>"4."&amp;mergeValue(A13) &amp;"."&amp;mergeValue(B13)&amp;"."&amp;mergeValue(C13)&amp;"."&amp;mergeValue(D13)</f>
        <v>4.1.1.1.1</v>
      </c>
      <c r="G13" s="540" t="s">
        <v>503</v>
      </c>
      <c r="H13" s="681" t="str">
        <f>IF(Территории!R14="","","" &amp; Территории!R14 &amp; "")</f>
        <v>городской округ "город Каспийск" (82720000)</v>
      </c>
      <c r="I13" s="680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1" t="s">
        <v>600</v>
      </c>
      <c r="H15" s="761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18D6DGlZSbPOdQlAJ58lbOiMhrKREJ2dj1QCauTYtS9yNgfSDAKlJShenQcv33QtCVickpZDVVjN0SMs54dtRQ==" saltValue="eMQVqSb+2tm58zv48Y4EI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DDCFEE5-DEF0-45C7-AFC4-5271532352EE}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4_1">
    <tabColor rgb="FFEAEBEE"/>
  </sheetPr>
  <dimension ref="A1:AF34"/>
  <sheetViews>
    <sheetView showGridLines="0" topLeftCell="C22" zoomScaleNormal="100" workbookViewId="0">
      <selection activeCell="J31" sqref="J31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2"/>
    <col min="16" max="16384" width="10.57031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69" t="s">
        <v>655</v>
      </c>
      <c r="E5" s="769"/>
      <c r="F5" s="769"/>
      <c r="G5" s="769"/>
      <c r="H5" s="769"/>
      <c r="I5" s="769"/>
      <c r="J5" s="769"/>
      <c r="K5" s="769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18.75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87" t="str">
        <f>IF(datePr_ch="",IF(datePr="","",datePr),datePr_ch)</f>
        <v>28.04.2023</v>
      </c>
      <c r="G7" s="787"/>
      <c r="H7" s="787"/>
      <c r="I7" s="787"/>
      <c r="J7" s="787"/>
      <c r="K7" s="787"/>
      <c r="L7" s="669"/>
      <c r="M7" s="283"/>
    </row>
    <row r="8" spans="1:32" ht="18.75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87" t="str">
        <f>IF(numberPr_ch="",IF(numberPr="","",numberPr),numberPr_ch)</f>
        <v>01/151</v>
      </c>
      <c r="G8" s="787"/>
      <c r="H8" s="787"/>
      <c r="I8" s="787"/>
      <c r="J8" s="787"/>
      <c r="K8" s="787"/>
      <c r="L8" s="669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67" t="s">
        <v>469</v>
      </c>
      <c r="E10" s="767"/>
      <c r="F10" s="767"/>
      <c r="G10" s="767"/>
      <c r="H10" s="767"/>
      <c r="I10" s="767"/>
      <c r="J10" s="767"/>
      <c r="K10" s="767"/>
      <c r="L10" s="768" t="s">
        <v>470</v>
      </c>
    </row>
    <row r="11" spans="1:32" ht="21" customHeight="1">
      <c r="C11" s="86"/>
      <c r="D11" s="783" t="s">
        <v>95</v>
      </c>
      <c r="E11" s="785" t="s">
        <v>299</v>
      </c>
      <c r="F11" s="785" t="s">
        <v>23</v>
      </c>
      <c r="G11" s="788" t="s">
        <v>608</v>
      </c>
      <c r="H11" s="789"/>
      <c r="I11" s="790"/>
      <c r="J11" s="785" t="s">
        <v>464</v>
      </c>
      <c r="K11" s="785" t="s">
        <v>471</v>
      </c>
      <c r="L11" s="768"/>
    </row>
    <row r="12" spans="1:32" ht="21" customHeight="1">
      <c r="C12" s="86"/>
      <c r="D12" s="784"/>
      <c r="E12" s="786"/>
      <c r="F12" s="786"/>
      <c r="G12" s="773" t="s">
        <v>609</v>
      </c>
      <c r="H12" s="774"/>
      <c r="I12" s="115" t="s">
        <v>610</v>
      </c>
      <c r="J12" s="786"/>
      <c r="K12" s="786"/>
      <c r="L12" s="768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75" t="s">
        <v>54</v>
      </c>
      <c r="H13" s="775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81" t="s">
        <v>611</v>
      </c>
      <c r="F14" s="782"/>
      <c r="G14" s="782"/>
      <c r="H14" s="782"/>
      <c r="I14" s="782"/>
      <c r="J14" s="782"/>
      <c r="K14" s="782"/>
      <c r="L14" s="184"/>
      <c r="M14" s="608"/>
    </row>
    <row r="15" spans="1:32" ht="56.25">
      <c r="A15" s="407"/>
      <c r="C15" s="86"/>
      <c r="D15" s="606" t="s">
        <v>297</v>
      </c>
      <c r="E15" s="414" t="s">
        <v>473</v>
      </c>
      <c r="F15" s="414" t="s">
        <v>473</v>
      </c>
      <c r="G15" s="776" t="s">
        <v>473</v>
      </c>
      <c r="H15" s="777"/>
      <c r="I15" s="414" t="s">
        <v>473</v>
      </c>
      <c r="J15" s="657" t="s">
        <v>2358</v>
      </c>
      <c r="K15" s="695" t="s">
        <v>2359</v>
      </c>
      <c r="L15" s="281" t="s">
        <v>612</v>
      </c>
      <c r="M15" s="608"/>
    </row>
    <row r="16" spans="1:32" ht="18.75">
      <c r="A16" s="407"/>
      <c r="B16" s="245">
        <v>3</v>
      </c>
      <c r="C16" s="86"/>
      <c r="D16" s="610">
        <v>2</v>
      </c>
      <c r="E16" s="791" t="s">
        <v>613</v>
      </c>
      <c r="F16" s="792"/>
      <c r="G16" s="792"/>
      <c r="H16" s="793"/>
      <c r="I16" s="793"/>
      <c r="J16" s="793" t="s">
        <v>473</v>
      </c>
      <c r="K16" s="793"/>
      <c r="L16" s="603"/>
      <c r="M16" s="608"/>
    </row>
    <row r="17" spans="1:15" ht="90" customHeight="1">
      <c r="A17" s="407"/>
      <c r="C17" s="794"/>
      <c r="D17" s="778" t="s">
        <v>614</v>
      </c>
      <c r="E17" s="779" t="str">
        <f>IF('Перечень тарифов'!E21="","наименование отсутствует","" &amp; 'Перечень тарифов'!E21 &amp; "")</f>
        <v>Тариф на водоотведение</v>
      </c>
      <c r="F17" s="780" t="str">
        <f>IF('Перечень тарифов'!J21="","наименование отсутствует","" &amp; 'Перечень тарифов'!J21 &amp; "")</f>
        <v>иф на водоотведение</v>
      </c>
      <c r="G17" s="414"/>
      <c r="H17" s="668" t="s">
        <v>2220</v>
      </c>
      <c r="I17" s="666" t="s">
        <v>2221</v>
      </c>
      <c r="J17" s="657" t="s">
        <v>249</v>
      </c>
      <c r="K17" s="414" t="s">
        <v>473</v>
      </c>
      <c r="L17" s="770" t="s">
        <v>656</v>
      </c>
      <c r="M17" s="608"/>
    </row>
    <row r="18" spans="1:15" ht="18.75">
      <c r="A18" s="407"/>
      <c r="C18" s="794"/>
      <c r="D18" s="778"/>
      <c r="E18" s="779"/>
      <c r="F18" s="780"/>
      <c r="G18" s="611"/>
      <c r="H18" s="605" t="s">
        <v>278</v>
      </c>
      <c r="I18" s="418"/>
      <c r="J18" s="418"/>
      <c r="K18" s="416"/>
      <c r="L18" s="772"/>
      <c r="M18" s="608"/>
    </row>
    <row r="19" spans="1:15" ht="18.75">
      <c r="A19" s="407"/>
      <c r="B19" s="245">
        <v>3</v>
      </c>
      <c r="C19" s="86"/>
      <c r="D19" s="246" t="s">
        <v>53</v>
      </c>
      <c r="E19" s="781" t="s">
        <v>615</v>
      </c>
      <c r="F19" s="781"/>
      <c r="G19" s="781"/>
      <c r="H19" s="781"/>
      <c r="I19" s="781"/>
      <c r="J19" s="781"/>
      <c r="K19" s="781"/>
      <c r="L19" s="535"/>
      <c r="M19" s="608"/>
    </row>
    <row r="20" spans="1:15" ht="33.75">
      <c r="A20" s="407"/>
      <c r="C20" s="86"/>
      <c r="D20" s="606" t="s">
        <v>465</v>
      </c>
      <c r="E20" s="414" t="s">
        <v>473</v>
      </c>
      <c r="F20" s="414" t="s">
        <v>473</v>
      </c>
      <c r="G20" s="776" t="s">
        <v>473</v>
      </c>
      <c r="H20" s="777"/>
      <c r="I20" s="414" t="s">
        <v>473</v>
      </c>
      <c r="J20" s="414" t="s">
        <v>473</v>
      </c>
      <c r="K20" s="696"/>
      <c r="L20" s="281" t="s">
        <v>616</v>
      </c>
      <c r="M20" s="608"/>
    </row>
    <row r="21" spans="1:15" ht="18.75">
      <c r="A21" s="407"/>
      <c r="B21" s="245">
        <v>3</v>
      </c>
      <c r="C21" s="86"/>
      <c r="D21" s="246" t="s">
        <v>54</v>
      </c>
      <c r="E21" s="781" t="s">
        <v>617</v>
      </c>
      <c r="F21" s="781"/>
      <c r="G21" s="781"/>
      <c r="H21" s="781"/>
      <c r="I21" s="781"/>
      <c r="J21" s="781"/>
      <c r="K21" s="781"/>
      <c r="L21" s="535"/>
      <c r="M21" s="608"/>
    </row>
    <row r="22" spans="1:15" ht="67.5" customHeight="1">
      <c r="A22" s="407"/>
      <c r="C22" s="794"/>
      <c r="D22" s="778" t="s">
        <v>466</v>
      </c>
      <c r="E22" s="779" t="str">
        <f>IF('Перечень тарифов'!E21="","наименование отсутствует","" &amp; 'Перечень тарифов'!E21 &amp; "")</f>
        <v>Тариф на водоотведение</v>
      </c>
      <c r="F22" s="780" t="str">
        <f>IF('Перечень тарифов'!J21="","наименование отсутствует","" &amp; 'Перечень тарифов'!J21 &amp; "")</f>
        <v>иф на водоотведение</v>
      </c>
      <c r="G22" s="414"/>
      <c r="H22" s="666" t="s">
        <v>2220</v>
      </c>
      <c r="I22" s="666" t="s">
        <v>2221</v>
      </c>
      <c r="J22" s="671">
        <v>185271.47</v>
      </c>
      <c r="K22" s="414" t="s">
        <v>473</v>
      </c>
      <c r="L22" s="770" t="s">
        <v>657</v>
      </c>
      <c r="M22" s="608"/>
    </row>
    <row r="23" spans="1:15" ht="18.75">
      <c r="A23" s="407"/>
      <c r="C23" s="794"/>
      <c r="D23" s="778"/>
      <c r="E23" s="779"/>
      <c r="F23" s="780"/>
      <c r="G23" s="611"/>
      <c r="H23" s="605" t="s">
        <v>278</v>
      </c>
      <c r="I23" s="415"/>
      <c r="J23" s="415"/>
      <c r="K23" s="416"/>
      <c r="L23" s="772"/>
      <c r="M23" s="608"/>
    </row>
    <row r="24" spans="1:15" ht="18.75">
      <c r="A24" s="407"/>
      <c r="C24" s="86"/>
      <c r="D24" s="246" t="s">
        <v>71</v>
      </c>
      <c r="E24" s="781" t="s">
        <v>618</v>
      </c>
      <c r="F24" s="781"/>
      <c r="G24" s="781"/>
      <c r="H24" s="781"/>
      <c r="I24" s="781"/>
      <c r="J24" s="781"/>
      <c r="K24" s="781"/>
      <c r="L24" s="535"/>
      <c r="M24" s="608"/>
    </row>
    <row r="25" spans="1:15" ht="78.75" customHeight="1">
      <c r="A25" s="407"/>
      <c r="C25" s="794"/>
      <c r="D25" s="795" t="s">
        <v>467</v>
      </c>
      <c r="E25" s="779" t="str">
        <f>IF('Перечень тарифов'!E21="","наименование отсутствует","" &amp; 'Перечень тарифов'!E21 &amp; "")</f>
        <v>Тариф на водоотведение</v>
      </c>
      <c r="F25" s="780" t="str">
        <f>IF('Перечень тарифов'!J21="","наименование отсутствует","" &amp; 'Перечень тарифов'!J21 &amp; "")</f>
        <v>иф на водоотведение</v>
      </c>
      <c r="G25" s="414"/>
      <c r="H25" s="668" t="s">
        <v>2220</v>
      </c>
      <c r="I25" s="666" t="s">
        <v>2221</v>
      </c>
      <c r="J25" s="671">
        <v>8030</v>
      </c>
      <c r="K25" s="414" t="s">
        <v>473</v>
      </c>
      <c r="L25" s="770" t="s">
        <v>646</v>
      </c>
      <c r="M25" s="608"/>
    </row>
    <row r="26" spans="1:15" ht="18.75">
      <c r="A26" s="407"/>
      <c r="C26" s="794"/>
      <c r="D26" s="796"/>
      <c r="E26" s="779"/>
      <c r="F26" s="780"/>
      <c r="G26" s="611"/>
      <c r="H26" s="605" t="s">
        <v>278</v>
      </c>
      <c r="I26" s="415"/>
      <c r="J26" s="415"/>
      <c r="K26" s="416"/>
      <c r="L26" s="772"/>
      <c r="M26" s="608"/>
    </row>
    <row r="27" spans="1:15" ht="26.1" customHeight="1">
      <c r="A27" s="407"/>
      <c r="C27" s="86"/>
      <c r="D27" s="246" t="s">
        <v>72</v>
      </c>
      <c r="E27" s="781" t="s">
        <v>658</v>
      </c>
      <c r="F27" s="781"/>
      <c r="G27" s="781"/>
      <c r="H27" s="781"/>
      <c r="I27" s="781"/>
      <c r="J27" s="781"/>
      <c r="K27" s="781"/>
      <c r="L27" s="535"/>
      <c r="M27" s="608"/>
    </row>
    <row r="28" spans="1:15" ht="112.5" customHeight="1">
      <c r="A28" s="407"/>
      <c r="C28" s="794"/>
      <c r="D28" s="795" t="s">
        <v>468</v>
      </c>
      <c r="E28" s="779" t="str">
        <f>IF('Перечень тарифов'!E21="","наименование отсутствует","" &amp; 'Перечень тарифов'!E21 &amp; "")</f>
        <v>Тариф на водоотведение</v>
      </c>
      <c r="F28" s="780" t="str">
        <f>IF('Перечень тарифов'!J21="","наименование отсутствует","" &amp; 'Перечень тарифов'!J21 &amp; "")</f>
        <v>иф на водоотведение</v>
      </c>
      <c r="G28" s="414"/>
      <c r="H28" s="668" t="s">
        <v>2220</v>
      </c>
      <c r="I28" s="666" t="s">
        <v>2221</v>
      </c>
      <c r="J28" s="671">
        <v>0</v>
      </c>
      <c r="K28" s="414" t="s">
        <v>473</v>
      </c>
      <c r="L28" s="770" t="s">
        <v>647</v>
      </c>
      <c r="M28" s="608"/>
      <c r="O28" s="312" t="s">
        <v>582</v>
      </c>
    </row>
    <row r="29" spans="1:15" ht="18.75">
      <c r="A29" s="407"/>
      <c r="C29" s="794"/>
      <c r="D29" s="796"/>
      <c r="E29" s="779"/>
      <c r="F29" s="780"/>
      <c r="G29" s="611"/>
      <c r="H29" s="605" t="s">
        <v>278</v>
      </c>
      <c r="I29" s="415"/>
      <c r="J29" s="415"/>
      <c r="K29" s="416"/>
      <c r="L29" s="772"/>
      <c r="M29" s="608"/>
    </row>
    <row r="30" spans="1:15" ht="25.5" customHeight="1">
      <c r="A30" s="407"/>
      <c r="B30" s="245">
        <v>3</v>
      </c>
      <c r="C30" s="86"/>
      <c r="D30" s="246" t="s">
        <v>186</v>
      </c>
      <c r="E30" s="781" t="s">
        <v>659</v>
      </c>
      <c r="F30" s="781"/>
      <c r="G30" s="781"/>
      <c r="H30" s="781"/>
      <c r="I30" s="781"/>
      <c r="J30" s="781"/>
      <c r="K30" s="781"/>
      <c r="L30" s="535"/>
      <c r="M30" s="608"/>
    </row>
    <row r="31" spans="1:15" ht="112.5" customHeight="1">
      <c r="A31" s="407"/>
      <c r="C31" s="794"/>
      <c r="D31" s="795" t="s">
        <v>619</v>
      </c>
      <c r="E31" s="779" t="str">
        <f>IF('Перечень тарифов'!E21="","наименование отсутствует","" &amp; 'Перечень тарифов'!E21 &amp; "")</f>
        <v>Тариф на водоотведение</v>
      </c>
      <c r="F31" s="780" t="str">
        <f>IF('Перечень тарифов'!J21="","наименование отсутствует","" &amp; 'Перечень тарифов'!J21 &amp; "")</f>
        <v>иф на водоотведение</v>
      </c>
      <c r="G31" s="414"/>
      <c r="H31" s="668" t="s">
        <v>2220</v>
      </c>
      <c r="I31" s="666" t="s">
        <v>2221</v>
      </c>
      <c r="J31" s="671">
        <v>0</v>
      </c>
      <c r="K31" s="414" t="s">
        <v>473</v>
      </c>
      <c r="L31" s="770" t="s">
        <v>648</v>
      </c>
      <c r="M31" s="608"/>
    </row>
    <row r="32" spans="1:15" ht="18.75">
      <c r="A32" s="407"/>
      <c r="C32" s="794"/>
      <c r="D32" s="796"/>
      <c r="E32" s="779"/>
      <c r="F32" s="780"/>
      <c r="G32" s="611"/>
      <c r="H32" s="605" t="s">
        <v>278</v>
      </c>
      <c r="I32" s="415"/>
      <c r="J32" s="415"/>
      <c r="K32" s="416"/>
      <c r="L32" s="772"/>
      <c r="M32" s="608"/>
    </row>
    <row r="33" spans="1:15" s="228" customFormat="1" ht="3" customHeight="1">
      <c r="A33" s="407"/>
      <c r="D33" s="623"/>
      <c r="E33" s="623"/>
      <c r="F33" s="623"/>
      <c r="G33" s="623"/>
      <c r="H33" s="623"/>
      <c r="I33" s="623"/>
      <c r="J33" s="623"/>
      <c r="K33" s="623"/>
      <c r="L33" s="623"/>
      <c r="N33" s="409"/>
      <c r="O33" s="409"/>
    </row>
    <row r="34" spans="1:15" ht="24.75" customHeight="1">
      <c r="D34" s="417">
        <v>1</v>
      </c>
      <c r="E34" s="761" t="s">
        <v>690</v>
      </c>
      <c r="F34" s="761"/>
      <c r="G34" s="761"/>
      <c r="H34" s="761"/>
      <c r="I34" s="761"/>
      <c r="J34" s="761"/>
      <c r="K34" s="761"/>
      <c r="L34" s="761"/>
    </row>
  </sheetData>
  <sheetProtection algorithmName="SHA-512" hashValue="QelOmuoeHw4HoRcHgpaB3ugj1oc55+y8t+zJISYpXGTZs7lV6mRPueI6V5A7GM1NqbhU1BopU8DUViHaIi7UsA==" saltValue="jWANBVbo6Jpt7jjSvhDi8Q==" spinCount="100000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28 L16:L17 L22 L25 L31" xr:uid="{00000000-0002-0000-09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 xr:uid="{00000000-0002-0000-09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2 H25:I25 H28:I28 H31:I31" xr:uid="{00000000-0002-0000-0900-000002000000}"/>
    <dataValidation type="list" allowBlank="1" showInputMessage="1" showErrorMessage="1" errorTitle="Ошибка" error="Выберите значение из списка" prompt="Выберите значение из списка" sqref="J17" xr:uid="{00000000-0002-0000-09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28 J22 J25 J31" xr:uid="{00000000-0002-0000-09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900-000005000000}">
      <formula1>900</formula1>
    </dataValidation>
  </dataValidations>
  <hyperlinks>
    <hyperlink ref="K15" location="'Форма 3.12.1'!$K$15" tooltip="Кликните по гиперссылке, чтобы перейти по гиперссылке или отредактировать её" display="https://portal.eias.ru/Portal/DownloadPage.aspx?type=12&amp;guid=d49e378b-3d74-44d0-b0a0-9737ab6f1c53" xr:uid="{0FB411AE-1A86-4BC0-A07C-E9338EB3C1B5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96</v>
      </c>
    </row>
    <row r="2" spans="1:20" ht="22.5">
      <c r="F2" s="762" t="s">
        <v>496</v>
      </c>
      <c r="G2" s="763"/>
      <c r="H2" s="76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0" t="s">
        <v>469</v>
      </c>
      <c r="G4" s="730"/>
      <c r="H4" s="730"/>
      <c r="I4" s="76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6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30.05.2023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66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66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66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66"/>
      <c r="B11" s="766">
        <v>1</v>
      </c>
      <c r="C11" s="462"/>
      <c r="D11" s="462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Дагестан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66"/>
      <c r="B12" s="766"/>
      <c r="C12" s="766">
        <v>1</v>
      </c>
      <c r="D12" s="462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городской округ "город Каспийск"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66"/>
      <c r="B13" s="766"/>
      <c r="C13" s="766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городской округ "город Каспийск" (82720000)</v>
      </c>
      <c r="I13" s="680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1" t="s">
        <v>600</v>
      </c>
      <c r="H15" s="761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c8NKSlbuClL4wfFhenS//aQtNVFusTQE5wdLedOBPdOG8xTxN0Z/5zfqVu+yO2f0WqfbZroPS83b+S44X3lK7g==" saltValue="iLBEJAyXlNu5XVilrrI/DA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A00-000000000000}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1">
    <tabColor rgb="FFEAEBEE"/>
    <pageSetUpPr fitToPage="1"/>
  </sheetPr>
  <dimension ref="A1:AI29"/>
  <sheetViews>
    <sheetView showGridLines="0" tabSelected="1" topLeftCell="I4" zoomScaleNormal="100" workbookViewId="0">
      <selection activeCell="O36" sqref="O36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2" t="s">
        <v>660</v>
      </c>
      <c r="M5" s="763"/>
      <c r="N5" s="763"/>
      <c r="O5" s="763"/>
      <c r="P5" s="763"/>
      <c r="Q5" s="763"/>
      <c r="R5" s="763"/>
      <c r="S5" s="763"/>
      <c r="T5" s="763"/>
      <c r="U5" s="764"/>
      <c r="V5" s="575"/>
    </row>
    <row r="6" spans="7:34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338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</row>
    <row r="7" spans="7:34" s="449" customFormat="1" ht="5.25" hidden="1">
      <c r="L7" s="614"/>
      <c r="M7" s="615"/>
      <c r="O7" s="805"/>
      <c r="P7" s="805"/>
      <c r="Q7" s="805"/>
      <c r="R7" s="805"/>
      <c r="S7" s="805"/>
      <c r="T7" s="805"/>
      <c r="U7" s="805"/>
      <c r="V7" s="805"/>
      <c r="W7" s="336"/>
    </row>
    <row r="8" spans="7:34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87" t="str">
        <f>IF(datePr_ch="",IF(datePr="","",datePr),datePr_ch)</f>
        <v>28.04.2023</v>
      </c>
      <c r="P8" s="787"/>
      <c r="Q8" s="787"/>
      <c r="R8" s="787"/>
      <c r="S8" s="787"/>
      <c r="T8" s="787"/>
      <c r="U8" s="787"/>
      <c r="V8" s="787"/>
      <c r="W8" s="670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87" t="str">
        <f>IF(numberPr_ch="",IF(numberPr="","",numberPr),numberPr_ch)</f>
        <v>01/151</v>
      </c>
      <c r="P9" s="787"/>
      <c r="Q9" s="787"/>
      <c r="R9" s="787"/>
      <c r="S9" s="787"/>
      <c r="T9" s="787"/>
      <c r="U9" s="787"/>
      <c r="V9" s="787"/>
      <c r="W9" s="670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4"/>
      <c r="M10" s="615"/>
      <c r="O10" s="805"/>
      <c r="P10" s="805"/>
      <c r="Q10" s="805"/>
      <c r="R10" s="805"/>
      <c r="S10" s="805"/>
      <c r="T10" s="805"/>
      <c r="U10" s="805"/>
      <c r="V10" s="805"/>
      <c r="W10" s="336"/>
    </row>
    <row r="11" spans="7:34" s="250" customFormat="1" ht="3" hidden="1" customHeight="1">
      <c r="G11" s="249"/>
      <c r="H11" s="249"/>
      <c r="L11" s="738"/>
      <c r="M11" s="738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0" t="s">
        <v>469</v>
      </c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 t="s">
        <v>470</v>
      </c>
    </row>
    <row r="14" spans="7:34" ht="15" customHeight="1">
      <c r="J14" s="86"/>
      <c r="K14" s="86"/>
      <c r="L14" s="730" t="s">
        <v>95</v>
      </c>
      <c r="M14" s="730" t="s">
        <v>404</v>
      </c>
      <c r="N14" s="730"/>
      <c r="O14" s="802" t="s">
        <v>474</v>
      </c>
      <c r="P14" s="802"/>
      <c r="Q14" s="802"/>
      <c r="R14" s="802"/>
      <c r="S14" s="802"/>
      <c r="T14" s="802"/>
      <c r="U14" s="730" t="s">
        <v>338</v>
      </c>
      <c r="V14" s="800" t="s">
        <v>278</v>
      </c>
      <c r="W14" s="730"/>
    </row>
    <row r="15" spans="7:34" ht="14.25" customHeight="1">
      <c r="J15" s="86"/>
      <c r="K15" s="86"/>
      <c r="L15" s="730"/>
      <c r="M15" s="730"/>
      <c r="N15" s="730"/>
      <c r="O15" s="247" t="s">
        <v>475</v>
      </c>
      <c r="P15" s="811" t="s">
        <v>274</v>
      </c>
      <c r="Q15" s="811"/>
      <c r="R15" s="739" t="s">
        <v>476</v>
      </c>
      <c r="S15" s="739"/>
      <c r="T15" s="739"/>
      <c r="U15" s="730"/>
      <c r="V15" s="800"/>
      <c r="W15" s="730"/>
    </row>
    <row r="16" spans="7:34" ht="33.75" customHeight="1">
      <c r="J16" s="86"/>
      <c r="K16" s="86"/>
      <c r="L16" s="730"/>
      <c r="M16" s="730"/>
      <c r="N16" s="730"/>
      <c r="O16" s="419" t="s">
        <v>477</v>
      </c>
      <c r="P16" s="420" t="s">
        <v>665</v>
      </c>
      <c r="Q16" s="420" t="s">
        <v>386</v>
      </c>
      <c r="R16" s="421" t="s">
        <v>277</v>
      </c>
      <c r="S16" s="807" t="s">
        <v>276</v>
      </c>
      <c r="T16" s="807"/>
      <c r="U16" s="730"/>
      <c r="V16" s="800"/>
      <c r="W16" s="730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09">
        <f ca="1">OFFSET(S17,0,-1)+1</f>
        <v>7</v>
      </c>
      <c r="T17" s="809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10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3" t="str">
        <f>IF('Перечень тарифов'!J21="","","" &amp; 'Перечень тарифов'!J21 &amp; "")</f>
        <v>иф на водоотведение</v>
      </c>
      <c r="P18" s="753"/>
      <c r="Q18" s="753"/>
      <c r="R18" s="753"/>
      <c r="S18" s="753"/>
      <c r="T18" s="753"/>
      <c r="U18" s="753"/>
      <c r="V18" s="753"/>
      <c r="W18" s="582" t="s">
        <v>622</v>
      </c>
    </row>
    <row r="19" spans="1:35" hidden="1">
      <c r="A19" s="810"/>
      <c r="B19" s="810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08"/>
      <c r="P19" s="808"/>
      <c r="Q19" s="808"/>
      <c r="R19" s="808"/>
      <c r="S19" s="808"/>
      <c r="T19" s="808"/>
      <c r="U19" s="808"/>
      <c r="V19" s="808"/>
      <c r="W19" s="281"/>
    </row>
    <row r="20" spans="1:35" hidden="1">
      <c r="A20" s="810"/>
      <c r="B20" s="810"/>
      <c r="C20" s="810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08"/>
      <c r="P20" s="808"/>
      <c r="Q20" s="808"/>
      <c r="R20" s="808"/>
      <c r="S20" s="808"/>
      <c r="T20" s="808"/>
      <c r="U20" s="808"/>
      <c r="V20" s="808"/>
      <c r="W20" s="281"/>
      <c r="AA20" s="312"/>
    </row>
    <row r="21" spans="1:35" ht="33.75">
      <c r="A21" s="810"/>
      <c r="B21" s="810"/>
      <c r="C21" s="810"/>
      <c r="D21" s="810">
        <v>1</v>
      </c>
      <c r="E21" s="337"/>
      <c r="F21" s="337"/>
      <c r="G21" s="337"/>
      <c r="H21" s="337"/>
      <c r="I21" s="80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04" t="s">
        <v>3</v>
      </c>
      <c r="P21" s="804"/>
      <c r="Q21" s="804"/>
      <c r="R21" s="804"/>
      <c r="S21" s="804"/>
      <c r="T21" s="804"/>
      <c r="U21" s="804"/>
      <c r="V21" s="804"/>
      <c r="W21" s="281" t="s">
        <v>666</v>
      </c>
      <c r="AA21" s="312"/>
    </row>
    <row r="22" spans="1:35" ht="33.75">
      <c r="A22" s="810"/>
      <c r="B22" s="810"/>
      <c r="C22" s="810"/>
      <c r="D22" s="810"/>
      <c r="E22" s="810">
        <v>1</v>
      </c>
      <c r="F22" s="337"/>
      <c r="G22" s="337"/>
      <c r="H22" s="337"/>
      <c r="I22" s="806"/>
      <c r="J22" s="80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03" t="s">
        <v>3</v>
      </c>
      <c r="P22" s="803"/>
      <c r="Q22" s="803"/>
      <c r="R22" s="803"/>
      <c r="S22" s="803"/>
      <c r="T22" s="803"/>
      <c r="U22" s="803"/>
      <c r="V22" s="803"/>
      <c r="W22" s="281" t="s">
        <v>484</v>
      </c>
      <c r="Y22" s="312" t="str">
        <f>strCheckUnique(Z22:Z25)</f>
        <v/>
      </c>
      <c r="AA22" s="312"/>
    </row>
    <row r="23" spans="1:35" ht="66" customHeight="1">
      <c r="A23" s="810"/>
      <c r="B23" s="810"/>
      <c r="C23" s="810"/>
      <c r="D23" s="810"/>
      <c r="E23" s="810"/>
      <c r="F23" s="335">
        <v>1</v>
      </c>
      <c r="G23" s="335"/>
      <c r="H23" s="335"/>
      <c r="I23" s="806"/>
      <c r="J23" s="80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 t="s">
        <v>2360</v>
      </c>
      <c r="N23" s="813"/>
      <c r="O23" s="693">
        <v>23.07</v>
      </c>
      <c r="P23" s="191"/>
      <c r="Q23" s="191"/>
      <c r="R23" s="801" t="s">
        <v>2220</v>
      </c>
      <c r="S23" s="812" t="s">
        <v>87</v>
      </c>
      <c r="T23" s="801" t="s">
        <v>2221</v>
      </c>
      <c r="U23" s="812" t="s">
        <v>88</v>
      </c>
      <c r="V23" s="277"/>
      <c r="W23" s="797" t="s">
        <v>623</v>
      </c>
      <c r="X23" s="581" t="str">
        <f>strCheckDate(O24:V24)</f>
        <v/>
      </c>
      <c r="Z23" s="312" t="str">
        <f>IF(M23="","",M23 )</f>
        <v xml:space="preserve">все группы </v>
      </c>
      <c r="AA23" s="312"/>
      <c r="AB23" s="312"/>
      <c r="AC23" s="312"/>
    </row>
    <row r="24" spans="1:35" ht="14.25" hidden="1" customHeight="1">
      <c r="A24" s="810"/>
      <c r="B24" s="810"/>
      <c r="C24" s="810"/>
      <c r="D24" s="810"/>
      <c r="E24" s="810"/>
      <c r="F24" s="335"/>
      <c r="G24" s="335"/>
      <c r="H24" s="335"/>
      <c r="I24" s="806"/>
      <c r="J24" s="806"/>
      <c r="K24" s="339"/>
      <c r="L24" s="170"/>
      <c r="M24" s="204"/>
      <c r="N24" s="813"/>
      <c r="O24" s="294"/>
      <c r="P24" s="291"/>
      <c r="Q24" s="292" t="str">
        <f>R23 &amp; "-" &amp; T23</f>
        <v>01.01.2024-31.12.2024</v>
      </c>
      <c r="R24" s="801"/>
      <c r="S24" s="812"/>
      <c r="T24" s="814"/>
      <c r="U24" s="812"/>
      <c r="V24" s="277"/>
      <c r="W24" s="798"/>
      <c r="AA24" s="312"/>
    </row>
    <row r="25" spans="1:35" customFormat="1" ht="15" customHeight="1">
      <c r="A25" s="810"/>
      <c r="B25" s="810"/>
      <c r="C25" s="810"/>
      <c r="D25" s="810"/>
      <c r="E25" s="810"/>
      <c r="F25" s="335"/>
      <c r="G25" s="335"/>
      <c r="H25" s="335"/>
      <c r="I25" s="806"/>
      <c r="J25" s="80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799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10"/>
      <c r="B26" s="810"/>
      <c r="C26" s="810"/>
      <c r="D26" s="810"/>
      <c r="E26" s="335"/>
      <c r="F26" s="337"/>
      <c r="G26" s="337"/>
      <c r="H26" s="337"/>
      <c r="I26" s="80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10"/>
      <c r="B27" s="810"/>
      <c r="C27" s="810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ht="3" customHeight="1"/>
    <row r="29" spans="1:35" ht="48.95" customHeight="1">
      <c r="L29" s="613">
        <v>1</v>
      </c>
      <c r="M29" s="761" t="s">
        <v>691</v>
      </c>
      <c r="N29" s="761"/>
      <c r="O29" s="761"/>
      <c r="P29" s="761"/>
      <c r="Q29" s="761"/>
      <c r="R29" s="761"/>
      <c r="S29" s="761"/>
      <c r="T29" s="761"/>
      <c r="U29" s="761"/>
      <c r="V29" s="761"/>
    </row>
  </sheetData>
  <sheetProtection algorithmName="SHA-512" hashValue="ngl3UCYKaPWB18tgEl0UsW447w/T4zDnytwlMbd6HdCxiQTDXp5s72M1Ty0FTB8rRN0l02ey8/Q4B0CFWWaxxA==" saltValue="OzGI+jliUoqJTkqXTsoAuw==" spinCount="100000" sheet="1" objects="1" scenarios="1" formatColumns="0" formatRows="0"/>
  <dataConsolidate leftLabels="1"/>
  <mergeCells count="38">
    <mergeCell ref="J22:J25"/>
    <mergeCell ref="P15:Q15"/>
    <mergeCell ref="O20:V20"/>
    <mergeCell ref="M29:V29"/>
    <mergeCell ref="S23:S24"/>
    <mergeCell ref="U23:U24"/>
    <mergeCell ref="N23:N24"/>
    <mergeCell ref="T23:T24"/>
    <mergeCell ref="A18:A27"/>
    <mergeCell ref="B19:B27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6 W8:W9" xr:uid="{00000000-0002-0000-0B00-000000000000}">
      <formula1>900</formula1>
    </dataValidation>
    <dataValidation allowBlank="1" promptTitle="checkPeriodRange" sqref="Q24" xr:uid="{00000000-0002-0000-0B00-000001000000}"/>
    <dataValidation type="list" allowBlank="1" showInputMessage="1" showErrorMessage="1" errorTitle="Ошибка" error="Выберите значение из списка" sqref="O22" xr:uid="{00000000-0002-0000-0B00-000002000000}">
      <formula1>kind_of_cons</formula1>
    </dataValidation>
    <dataValidation allowBlank="1" sqref="S25:S27" xr:uid="{00000000-0002-0000-0B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B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B00-000005000000}"/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B00-000006000000}"/>
    <dataValidation type="decimal" allowBlank="1" showErrorMessage="1" errorTitle="Ошибка" error="Допускается ввод только действительных чисел!" sqref="O23" xr:uid="{E995430C-8B5E-4633-A707-77277D7B0BB2}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52</v>
      </c>
    </row>
    <row r="2" spans="1:20" ht="22.5">
      <c r="F2" s="762" t="s">
        <v>496</v>
      </c>
      <c r="G2" s="763"/>
      <c r="H2" s="76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0" t="s">
        <v>469</v>
      </c>
      <c r="G4" s="730"/>
      <c r="H4" s="730"/>
      <c r="I4" s="76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6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30.05.2023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66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66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66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66"/>
      <c r="B11" s="766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Дагестан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66"/>
      <c r="B12" s="766"/>
      <c r="C12" s="766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66"/>
      <c r="B13" s="766"/>
      <c r="C13" s="766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15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66"/>
      <c r="B14" s="766"/>
      <c r="C14" s="766"/>
      <c r="D14" s="464"/>
      <c r="F14" s="458"/>
      <c r="G14" s="162" t="s">
        <v>4</v>
      </c>
      <c r="H14" s="463"/>
      <c r="I14" s="81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66"/>
      <c r="B15" s="766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66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1" t="s">
        <v>600</v>
      </c>
      <c r="H19" s="761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2" t="s">
        <v>660</v>
      </c>
      <c r="M5" s="763"/>
      <c r="N5" s="763"/>
      <c r="O5" s="763"/>
      <c r="P5" s="763"/>
      <c r="Q5" s="763"/>
      <c r="R5" s="763"/>
      <c r="S5" s="763"/>
      <c r="T5" s="763"/>
      <c r="U5" s="764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5.25" hidden="1">
      <c r="L7" s="614"/>
      <c r="M7" s="615"/>
      <c r="O7" s="805"/>
      <c r="P7" s="805"/>
      <c r="Q7" s="805"/>
      <c r="R7" s="805"/>
      <c r="S7" s="805"/>
      <c r="T7" s="805"/>
      <c r="U7" s="805"/>
      <c r="V7" s="805"/>
      <c r="W7" s="336"/>
    </row>
    <row r="8" spans="7:34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787" t="str">
        <f>IF(datePr_ch="",IF(datePr="","",datePr),datePr_ch)</f>
        <v>28.04.2023</v>
      </c>
      <c r="P8" s="787"/>
      <c r="Q8" s="787"/>
      <c r="R8" s="787"/>
      <c r="S8" s="787"/>
      <c r="T8" s="787"/>
      <c r="U8" s="787"/>
      <c r="V8" s="787"/>
      <c r="W8" s="670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787" t="str">
        <f>IF(numberPr_ch="",IF(numberPr="","",numberPr),numberPr_ch)</f>
        <v>01/151</v>
      </c>
      <c r="P9" s="787"/>
      <c r="Q9" s="787"/>
      <c r="R9" s="787"/>
      <c r="S9" s="787"/>
      <c r="T9" s="787"/>
      <c r="U9" s="787"/>
      <c r="V9" s="787"/>
      <c r="W9" s="670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4"/>
      <c r="M10" s="615"/>
      <c r="O10" s="805"/>
      <c r="P10" s="805"/>
      <c r="Q10" s="805"/>
      <c r="R10" s="805"/>
      <c r="S10" s="805"/>
      <c r="T10" s="805"/>
      <c r="U10" s="805"/>
      <c r="V10" s="805"/>
      <c r="W10" s="336"/>
    </row>
    <row r="11" spans="7:34" s="250" customFormat="1" ht="15.75" hidden="1" customHeight="1">
      <c r="G11" s="249"/>
      <c r="H11" s="249"/>
      <c r="L11" s="738"/>
      <c r="M11" s="738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0" t="s">
        <v>469</v>
      </c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 t="s">
        <v>470</v>
      </c>
    </row>
    <row r="14" spans="7:34" ht="15" customHeight="1">
      <c r="J14" s="86"/>
      <c r="K14" s="86"/>
      <c r="L14" s="730" t="s">
        <v>95</v>
      </c>
      <c r="M14" s="730" t="s">
        <v>404</v>
      </c>
      <c r="N14" s="730"/>
      <c r="O14" s="802" t="s">
        <v>474</v>
      </c>
      <c r="P14" s="802"/>
      <c r="Q14" s="802"/>
      <c r="R14" s="802"/>
      <c r="S14" s="802"/>
      <c r="T14" s="802"/>
      <c r="U14" s="730" t="s">
        <v>338</v>
      </c>
      <c r="V14" s="800" t="s">
        <v>278</v>
      </c>
      <c r="W14" s="730"/>
    </row>
    <row r="15" spans="7:34" ht="14.25" customHeight="1">
      <c r="J15" s="86"/>
      <c r="K15" s="86"/>
      <c r="L15" s="730"/>
      <c r="M15" s="730"/>
      <c r="N15" s="730"/>
      <c r="O15" s="247" t="s">
        <v>475</v>
      </c>
      <c r="P15" s="811" t="s">
        <v>274</v>
      </c>
      <c r="Q15" s="811"/>
      <c r="R15" s="739" t="s">
        <v>476</v>
      </c>
      <c r="S15" s="739"/>
      <c r="T15" s="739"/>
      <c r="U15" s="730"/>
      <c r="V15" s="800"/>
      <c r="W15" s="730"/>
    </row>
    <row r="16" spans="7:34" ht="33.75" customHeight="1">
      <c r="J16" s="86"/>
      <c r="K16" s="86"/>
      <c r="L16" s="730"/>
      <c r="M16" s="730"/>
      <c r="N16" s="730"/>
      <c r="O16" s="419" t="s">
        <v>477</v>
      </c>
      <c r="P16" s="420" t="s">
        <v>665</v>
      </c>
      <c r="Q16" s="420" t="s">
        <v>386</v>
      </c>
      <c r="R16" s="421" t="s">
        <v>277</v>
      </c>
      <c r="S16" s="807" t="s">
        <v>276</v>
      </c>
      <c r="T16" s="807"/>
      <c r="U16" s="730"/>
      <c r="V16" s="800"/>
      <c r="W16" s="730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09">
        <f ca="1">OFFSET(S17,0,-1)+1</f>
        <v>7</v>
      </c>
      <c r="T17" s="809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10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3"/>
      <c r="P18" s="753"/>
      <c r="Q18" s="753"/>
      <c r="R18" s="753"/>
      <c r="S18" s="753"/>
      <c r="T18" s="753"/>
      <c r="U18" s="753"/>
      <c r="V18" s="753"/>
      <c r="W18" s="582" t="s">
        <v>622</v>
      </c>
    </row>
    <row r="19" spans="1:35" ht="22.5">
      <c r="A19" s="810"/>
      <c r="B19" s="810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08"/>
      <c r="P19" s="808"/>
      <c r="Q19" s="808"/>
      <c r="R19" s="808"/>
      <c r="S19" s="808"/>
      <c r="T19" s="808"/>
      <c r="U19" s="808"/>
      <c r="V19" s="808"/>
      <c r="W19" s="281" t="s">
        <v>483</v>
      </c>
    </row>
    <row r="20" spans="1:35" ht="45">
      <c r="A20" s="810"/>
      <c r="B20" s="810"/>
      <c r="C20" s="810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644</v>
      </c>
      <c r="N20" s="280"/>
      <c r="O20" s="808"/>
      <c r="P20" s="808"/>
      <c r="Q20" s="808"/>
      <c r="R20" s="808"/>
      <c r="S20" s="808"/>
      <c r="T20" s="808"/>
      <c r="U20" s="808"/>
      <c r="V20" s="808"/>
      <c r="W20" s="281" t="s">
        <v>649</v>
      </c>
      <c r="AA20" s="312"/>
    </row>
    <row r="21" spans="1:35" ht="33.75">
      <c r="A21" s="810"/>
      <c r="B21" s="810"/>
      <c r="C21" s="810"/>
      <c r="D21" s="810">
        <v>1</v>
      </c>
      <c r="E21" s="405"/>
      <c r="F21" s="405"/>
      <c r="G21" s="405"/>
      <c r="H21" s="405"/>
      <c r="I21" s="806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04"/>
      <c r="P21" s="804"/>
      <c r="Q21" s="804"/>
      <c r="R21" s="804"/>
      <c r="S21" s="804"/>
      <c r="T21" s="804"/>
      <c r="U21" s="804"/>
      <c r="V21" s="804"/>
      <c r="W21" s="281" t="s">
        <v>666</v>
      </c>
      <c r="AA21" s="312"/>
    </row>
    <row r="22" spans="1:35" ht="33.75">
      <c r="A22" s="810"/>
      <c r="B22" s="810"/>
      <c r="C22" s="810"/>
      <c r="D22" s="810"/>
      <c r="E22" s="810">
        <v>1</v>
      </c>
      <c r="F22" s="405"/>
      <c r="G22" s="405"/>
      <c r="H22" s="405"/>
      <c r="I22" s="806"/>
      <c r="J22" s="806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03"/>
      <c r="P22" s="803"/>
      <c r="Q22" s="803"/>
      <c r="R22" s="803"/>
      <c r="S22" s="803"/>
      <c r="T22" s="803"/>
      <c r="U22" s="803"/>
      <c r="V22" s="803"/>
      <c r="W22" s="281" t="s">
        <v>484</v>
      </c>
      <c r="Y22" s="312" t="str">
        <f>strCheckUnique(Z22:Z25)</f>
        <v/>
      </c>
      <c r="AA22" s="312"/>
    </row>
    <row r="23" spans="1:35" ht="66" customHeight="1">
      <c r="A23" s="810"/>
      <c r="B23" s="810"/>
      <c r="C23" s="810"/>
      <c r="D23" s="810"/>
      <c r="E23" s="810"/>
      <c r="F23" s="335">
        <v>1</v>
      </c>
      <c r="G23" s="335"/>
      <c r="H23" s="335"/>
      <c r="I23" s="806"/>
      <c r="J23" s="806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13"/>
      <c r="O23" s="191"/>
      <c r="P23" s="191"/>
      <c r="Q23" s="191"/>
      <c r="R23" s="801"/>
      <c r="S23" s="812" t="s">
        <v>87</v>
      </c>
      <c r="T23" s="801"/>
      <c r="U23" s="812" t="s">
        <v>88</v>
      </c>
      <c r="V23" s="277"/>
      <c r="W23" s="797" t="s">
        <v>623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10"/>
      <c r="B24" s="810"/>
      <c r="C24" s="810"/>
      <c r="D24" s="810"/>
      <c r="E24" s="810"/>
      <c r="F24" s="335"/>
      <c r="G24" s="335"/>
      <c r="H24" s="335"/>
      <c r="I24" s="806"/>
      <c r="J24" s="806"/>
      <c r="K24" s="339"/>
      <c r="L24" s="170"/>
      <c r="M24" s="204"/>
      <c r="N24" s="813"/>
      <c r="O24" s="294"/>
      <c r="P24" s="291"/>
      <c r="Q24" s="292" t="str">
        <f>R23 &amp; "-" &amp; T23</f>
        <v>-</v>
      </c>
      <c r="R24" s="801"/>
      <c r="S24" s="812"/>
      <c r="T24" s="814"/>
      <c r="U24" s="812"/>
      <c r="V24" s="277"/>
      <c r="W24" s="798"/>
      <c r="AA24" s="312"/>
    </row>
    <row r="25" spans="1:35" customFormat="1" ht="15" customHeight="1">
      <c r="A25" s="810"/>
      <c r="B25" s="810"/>
      <c r="C25" s="810"/>
      <c r="D25" s="810"/>
      <c r="E25" s="810"/>
      <c r="F25" s="335"/>
      <c r="G25" s="335"/>
      <c r="H25" s="335"/>
      <c r="I25" s="806"/>
      <c r="J25" s="806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799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10"/>
      <c r="B26" s="810"/>
      <c r="C26" s="810"/>
      <c r="D26" s="810"/>
      <c r="E26" s="335"/>
      <c r="F26" s="405"/>
      <c r="G26" s="405"/>
      <c r="H26" s="405"/>
      <c r="I26" s="806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10"/>
      <c r="B27" s="810"/>
      <c r="C27" s="810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10"/>
      <c r="B28" s="810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675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10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3">
        <v>1</v>
      </c>
      <c r="M32" s="761" t="s">
        <v>691</v>
      </c>
      <c r="N32" s="761"/>
      <c r="O32" s="761"/>
      <c r="P32" s="761"/>
      <c r="Q32" s="761"/>
      <c r="R32" s="761"/>
      <c r="S32" s="761"/>
      <c r="T32" s="761"/>
      <c r="U32" s="761"/>
      <c r="V32" s="761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 xr:uid="{00000000-0002-0000-0D00-000000000000}"/>
    <dataValidation allowBlank="1" promptTitle="checkPeriodRange" sqref="Q24" xr:uid="{00000000-0002-0000-0D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D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D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D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D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D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211</v>
      </c>
    </row>
    <row r="2" spans="1:20" ht="22.5">
      <c r="F2" s="762" t="s">
        <v>496</v>
      </c>
      <c r="G2" s="763"/>
      <c r="H2" s="76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0" t="s">
        <v>469</v>
      </c>
      <c r="G4" s="730"/>
      <c r="H4" s="730"/>
      <c r="I4" s="76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6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30.05.2023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66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66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66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66"/>
      <c r="B11" s="766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Дагестан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66"/>
      <c r="B12" s="766"/>
      <c r="C12" s="766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66"/>
      <c r="B13" s="766"/>
      <c r="C13" s="766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15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66"/>
      <c r="B14" s="766"/>
      <c r="C14" s="766"/>
      <c r="D14" s="464"/>
      <c r="F14" s="458"/>
      <c r="G14" s="162" t="s">
        <v>4</v>
      </c>
      <c r="H14" s="463"/>
      <c r="I14" s="81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66"/>
      <c r="B15" s="766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66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1" t="s">
        <v>600</v>
      </c>
      <c r="H19" s="761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E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3"/>
    <col min="42" max="42" width="13.42578125" style="293" customWidth="1"/>
    <col min="43" max="50" width="10.5703125" style="293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69" t="s">
        <v>667</v>
      </c>
      <c r="M5" s="769"/>
      <c r="N5" s="769"/>
      <c r="O5" s="769"/>
      <c r="P5" s="769"/>
      <c r="Q5" s="769"/>
      <c r="R5" s="769"/>
      <c r="S5" s="769"/>
      <c r="T5" s="769"/>
      <c r="U5" s="769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5.25" hidden="1">
      <c r="L7" s="614"/>
      <c r="M7" s="615"/>
      <c r="N7" s="805"/>
      <c r="O7" s="805"/>
      <c r="P7" s="805"/>
      <c r="Q7" s="805"/>
      <c r="R7" s="805"/>
      <c r="S7" s="805"/>
      <c r="T7" s="805"/>
      <c r="U7" s="805"/>
      <c r="V7" s="336"/>
      <c r="W7" s="336"/>
    </row>
    <row r="8" spans="7:50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7" t="str">
        <f>IF(datePr_ch="",IF(datePr="","",datePr),datePr_ch)</f>
        <v>28.04.2023</v>
      </c>
      <c r="O8" s="787"/>
      <c r="P8" s="787"/>
      <c r="Q8" s="787"/>
      <c r="R8" s="787"/>
      <c r="S8" s="787"/>
      <c r="T8" s="787"/>
      <c r="U8" s="787"/>
      <c r="V8" s="670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7" t="str">
        <f>IF(numberPr_ch="",IF(numberPr="","",numberPr),numberPr_ch)</f>
        <v>01/151</v>
      </c>
      <c r="O9" s="787"/>
      <c r="P9" s="787"/>
      <c r="Q9" s="787"/>
      <c r="R9" s="787"/>
      <c r="S9" s="787"/>
      <c r="T9" s="787"/>
      <c r="U9" s="787"/>
      <c r="V9" s="670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5.25" hidden="1">
      <c r="L10" s="614"/>
      <c r="M10" s="615"/>
      <c r="N10" s="805"/>
      <c r="O10" s="805"/>
      <c r="P10" s="805"/>
      <c r="Q10" s="805"/>
      <c r="R10" s="805"/>
      <c r="S10" s="805"/>
      <c r="T10" s="805"/>
      <c r="U10" s="805"/>
      <c r="V10" s="336"/>
      <c r="W10" s="336"/>
    </row>
    <row r="11" spans="7:50" s="314" customFormat="1" ht="9.75" hidden="1" customHeight="1">
      <c r="L11" s="820"/>
      <c r="M11" s="820"/>
      <c r="N11" s="333"/>
      <c r="O11" s="333"/>
      <c r="P11" s="333"/>
      <c r="Q11" s="333"/>
      <c r="R11" s="333"/>
      <c r="S11" s="821"/>
      <c r="T11" s="821"/>
      <c r="U11" s="821"/>
      <c r="V11" s="821"/>
      <c r="W11" s="821"/>
      <c r="X11" s="821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25" hidden="1">
      <c r="G12" s="249"/>
      <c r="H12" s="249"/>
      <c r="L12" s="738"/>
      <c r="M12" s="738"/>
      <c r="N12" s="210"/>
      <c r="O12" s="210"/>
      <c r="P12" s="210"/>
      <c r="Q12" s="210"/>
      <c r="R12" s="210"/>
      <c r="S12" s="822"/>
      <c r="T12" s="822"/>
      <c r="U12" s="822"/>
      <c r="V12" s="822"/>
      <c r="W12" s="822"/>
      <c r="X12" s="822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16"/>
      <c r="T13" s="816"/>
      <c r="U13" s="816"/>
      <c r="V13" s="816"/>
      <c r="W13" s="816"/>
      <c r="X13" s="816"/>
      <c r="Y13" s="410"/>
      <c r="AD13" s="816"/>
      <c r="AE13" s="816"/>
      <c r="AF13" s="816"/>
      <c r="AG13" s="816"/>
      <c r="AH13" s="816"/>
      <c r="AI13" s="816"/>
      <c r="AJ13" s="816"/>
      <c r="AK13" s="816"/>
    </row>
    <row r="14" spans="7:50">
      <c r="J14" s="86"/>
      <c r="K14" s="86"/>
      <c r="L14" s="767" t="s">
        <v>469</v>
      </c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67"/>
      <c r="AM14" s="730" t="s">
        <v>470</v>
      </c>
    </row>
    <row r="15" spans="7:50" ht="14.25" customHeight="1">
      <c r="J15" s="86"/>
      <c r="K15" s="86"/>
      <c r="L15" s="767" t="s">
        <v>95</v>
      </c>
      <c r="M15" s="767" t="s">
        <v>485</v>
      </c>
      <c r="N15" s="767" t="s">
        <v>668</v>
      </c>
      <c r="O15" s="767"/>
      <c r="P15" s="767"/>
      <c r="Q15" s="767"/>
      <c r="R15" s="817" t="s">
        <v>669</v>
      </c>
      <c r="S15" s="817"/>
      <c r="T15" s="817"/>
      <c r="U15" s="817"/>
      <c r="V15" s="817" t="s">
        <v>670</v>
      </c>
      <c r="W15" s="817"/>
      <c r="X15" s="817"/>
      <c r="Y15" s="817"/>
      <c r="Z15" s="817" t="s">
        <v>389</v>
      </c>
      <c r="AA15" s="817"/>
      <c r="AB15" s="817"/>
      <c r="AC15" s="817"/>
      <c r="AD15" s="817" t="s">
        <v>474</v>
      </c>
      <c r="AE15" s="817"/>
      <c r="AF15" s="817"/>
      <c r="AG15" s="817"/>
      <c r="AH15" s="817"/>
      <c r="AI15" s="817"/>
      <c r="AJ15" s="817"/>
      <c r="AK15" s="767" t="s">
        <v>338</v>
      </c>
      <c r="AL15" s="800" t="s">
        <v>278</v>
      </c>
      <c r="AM15" s="730"/>
    </row>
    <row r="16" spans="7:50" ht="26.25" customHeight="1">
      <c r="J16" s="86"/>
      <c r="K16" s="86"/>
      <c r="L16" s="767"/>
      <c r="M16" s="767"/>
      <c r="N16" s="767"/>
      <c r="O16" s="767"/>
      <c r="P16" s="767"/>
      <c r="Q16" s="767"/>
      <c r="R16" s="817"/>
      <c r="S16" s="817"/>
      <c r="T16" s="817"/>
      <c r="U16" s="817"/>
      <c r="V16" s="817"/>
      <c r="W16" s="817"/>
      <c r="X16" s="817"/>
      <c r="Y16" s="817"/>
      <c r="Z16" s="817"/>
      <c r="AA16" s="817"/>
      <c r="AB16" s="817"/>
      <c r="AC16" s="817"/>
      <c r="AD16" s="817" t="s">
        <v>671</v>
      </c>
      <c r="AE16" s="817"/>
      <c r="AF16" s="730" t="s">
        <v>672</v>
      </c>
      <c r="AG16" s="730"/>
      <c r="AH16" s="819" t="s">
        <v>476</v>
      </c>
      <c r="AI16" s="819"/>
      <c r="AJ16" s="819"/>
      <c r="AK16" s="767"/>
      <c r="AL16" s="800"/>
      <c r="AM16" s="730"/>
    </row>
    <row r="17" spans="1:53" ht="14.25" customHeight="1">
      <c r="J17" s="86"/>
      <c r="K17" s="86"/>
      <c r="L17" s="767"/>
      <c r="M17" s="767"/>
      <c r="N17" s="767"/>
      <c r="O17" s="767"/>
      <c r="P17" s="767"/>
      <c r="Q17" s="767"/>
      <c r="R17" s="817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817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18" t="s">
        <v>388</v>
      </c>
      <c r="AJ17" s="818"/>
      <c r="AK17" s="767"/>
      <c r="AL17" s="800"/>
      <c r="AM17" s="730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09">
        <f ca="1">OFFSET(N18,0,-1)+1</f>
        <v>3</v>
      </c>
      <c r="O18" s="809"/>
      <c r="P18" s="809"/>
      <c r="Q18" s="809"/>
      <c r="R18" s="809">
        <f ca="1">OFFSET(R18,0,-4)+1</f>
        <v>4</v>
      </c>
      <c r="S18" s="809"/>
      <c r="T18" s="809"/>
      <c r="U18" s="809"/>
      <c r="V18" s="809">
        <f ca="1">OFFSET(V18,0,-4)+1</f>
        <v>5</v>
      </c>
      <c r="W18" s="809"/>
      <c r="X18" s="809"/>
      <c r="Y18" s="809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823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600" t="s">
        <v>622</v>
      </c>
    </row>
    <row r="20" spans="1:53" ht="22.5">
      <c r="A20" s="823"/>
      <c r="B20" s="823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25"/>
      <c r="O20" s="825"/>
      <c r="P20" s="825"/>
      <c r="Q20" s="825"/>
      <c r="R20" s="825"/>
      <c r="S20" s="825"/>
      <c r="T20" s="825"/>
      <c r="U20" s="825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825"/>
      <c r="AJ20" s="825"/>
      <c r="AK20" s="825"/>
      <c r="AL20" s="825"/>
      <c r="AM20" s="599" t="s">
        <v>483</v>
      </c>
    </row>
    <row r="21" spans="1:53" ht="45">
      <c r="A21" s="823"/>
      <c r="B21" s="823"/>
      <c r="C21" s="823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25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5"/>
      <c r="AJ21" s="825"/>
      <c r="AK21" s="825"/>
      <c r="AL21" s="825"/>
      <c r="AM21" s="599" t="s">
        <v>673</v>
      </c>
    </row>
    <row r="22" spans="1:53" ht="20.100000000000001" customHeight="1">
      <c r="A22" s="823"/>
      <c r="B22" s="823"/>
      <c r="C22" s="823"/>
      <c r="D22" s="823">
        <v>1</v>
      </c>
      <c r="E22" s="293"/>
      <c r="F22" s="343"/>
      <c r="G22" s="344"/>
      <c r="H22" s="344"/>
      <c r="I22" s="827"/>
      <c r="J22" s="828"/>
      <c r="K22" s="806"/>
      <c r="L22" s="829" t="str">
        <f>mergeValue(A22) &amp;"."&amp; mergeValue(B22)&amp;"."&amp; mergeValue(C22)&amp;"."&amp; mergeValue(D22)</f>
        <v>1.1.1.1</v>
      </c>
      <c r="M22" s="830"/>
      <c r="N22" s="812" t="s">
        <v>87</v>
      </c>
      <c r="O22" s="824"/>
      <c r="P22" s="833" t="s">
        <v>96</v>
      </c>
      <c r="Q22" s="834"/>
      <c r="R22" s="812" t="s">
        <v>88</v>
      </c>
      <c r="S22" s="824"/>
      <c r="T22" s="831">
        <v>1</v>
      </c>
      <c r="U22" s="835"/>
      <c r="V22" s="812" t="s">
        <v>88</v>
      </c>
      <c r="W22" s="824"/>
      <c r="X22" s="831">
        <v>1</v>
      </c>
      <c r="Y22" s="832"/>
      <c r="Z22" s="812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60"/>
      <c r="AI22" s="556" t="s">
        <v>87</v>
      </c>
      <c r="AJ22" s="660"/>
      <c r="AK22" s="573" t="s">
        <v>88</v>
      </c>
      <c r="AL22" s="277"/>
      <c r="AM22" s="815" t="s">
        <v>674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23"/>
      <c r="B23" s="823"/>
      <c r="C23" s="823"/>
      <c r="D23" s="823"/>
      <c r="E23" s="293"/>
      <c r="F23" s="343"/>
      <c r="G23" s="344"/>
      <c r="H23" s="344"/>
      <c r="I23" s="827"/>
      <c r="J23" s="828"/>
      <c r="K23" s="806"/>
      <c r="L23" s="829"/>
      <c r="M23" s="830"/>
      <c r="N23" s="812"/>
      <c r="O23" s="824"/>
      <c r="P23" s="833"/>
      <c r="Q23" s="834"/>
      <c r="R23" s="812"/>
      <c r="S23" s="824"/>
      <c r="T23" s="831"/>
      <c r="U23" s="836"/>
      <c r="V23" s="812"/>
      <c r="W23" s="824"/>
      <c r="X23" s="831"/>
      <c r="Y23" s="832"/>
      <c r="Z23" s="812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15"/>
      <c r="AO23" s="312"/>
      <c r="AP23" s="312"/>
      <c r="AQ23" s="312"/>
      <c r="AR23" s="312"/>
      <c r="AS23" s="312"/>
      <c r="AT23" s="312"/>
    </row>
    <row r="24" spans="1:53" ht="20.100000000000001" customHeight="1">
      <c r="A24" s="823"/>
      <c r="B24" s="823"/>
      <c r="C24" s="823"/>
      <c r="D24" s="823"/>
      <c r="E24" s="293"/>
      <c r="F24" s="343"/>
      <c r="G24" s="344"/>
      <c r="H24" s="344"/>
      <c r="I24" s="827"/>
      <c r="J24" s="828"/>
      <c r="K24" s="806"/>
      <c r="L24" s="829"/>
      <c r="M24" s="830"/>
      <c r="N24" s="812"/>
      <c r="O24" s="824"/>
      <c r="P24" s="833"/>
      <c r="Q24" s="834"/>
      <c r="R24" s="812"/>
      <c r="S24" s="824"/>
      <c r="T24" s="831"/>
      <c r="U24" s="837"/>
      <c r="V24" s="812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15"/>
      <c r="AO24" s="312"/>
      <c r="AP24" s="312"/>
      <c r="AQ24" s="312"/>
      <c r="AR24" s="312"/>
      <c r="AS24" s="312"/>
      <c r="AT24" s="312"/>
    </row>
    <row r="25" spans="1:53" ht="20.100000000000001" customHeight="1">
      <c r="A25" s="823"/>
      <c r="B25" s="823"/>
      <c r="C25" s="823"/>
      <c r="D25" s="823"/>
      <c r="E25" s="293"/>
      <c r="F25" s="343"/>
      <c r="G25" s="344"/>
      <c r="H25" s="344"/>
      <c r="I25" s="827"/>
      <c r="J25" s="828"/>
      <c r="K25" s="806"/>
      <c r="L25" s="829"/>
      <c r="M25" s="830"/>
      <c r="N25" s="812"/>
      <c r="O25" s="824"/>
      <c r="P25" s="833"/>
      <c r="Q25" s="834"/>
      <c r="R25" s="812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15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23"/>
      <c r="B26" s="823"/>
      <c r="C26" s="823"/>
      <c r="D26" s="823"/>
      <c r="E26" s="345"/>
      <c r="F26" s="346"/>
      <c r="G26" s="345"/>
      <c r="H26" s="345"/>
      <c r="I26" s="827"/>
      <c r="J26" s="828"/>
      <c r="K26" s="806"/>
      <c r="L26" s="829"/>
      <c r="M26" s="830"/>
      <c r="N26" s="812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15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23"/>
      <c r="B27" s="823"/>
      <c r="C27" s="823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15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23"/>
      <c r="B28" s="823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23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0F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F00-000001000000}"/>
    <dataValidation allowBlank="1" promptTitle="checkPeriodRange" sqref="AG23:AL23" xr:uid="{00000000-0002-0000-0F00-000002000000}"/>
    <dataValidation type="decimal" allowBlank="1" showErrorMessage="1" errorTitle="Ошибка" error="Допускается ввод только действительных чисел!" sqref="AD22:AG22 Q22:Q25" xr:uid="{00000000-0002-0000-0F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F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212</v>
      </c>
    </row>
    <row r="2" spans="1:20" ht="22.5">
      <c r="F2" s="762" t="s">
        <v>496</v>
      </c>
      <c r="G2" s="763"/>
      <c r="H2" s="76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0" t="s">
        <v>469</v>
      </c>
      <c r="G4" s="730"/>
      <c r="H4" s="730"/>
      <c r="I4" s="76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6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30.05.2023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66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66"/>
      <c r="B9" s="314"/>
      <c r="C9" s="314"/>
      <c r="D9" s="314"/>
      <c r="F9" s="454" t="str">
        <f>"3." &amp;mergeValue(A9)</f>
        <v>3.1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66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66"/>
      <c r="B11" s="766">
        <v>1</v>
      </c>
      <c r="C11" s="464"/>
      <c r="D11" s="464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Дагестан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66"/>
      <c r="B12" s="766"/>
      <c r="C12" s="766">
        <v>1</v>
      </c>
      <c r="D12" s="464"/>
      <c r="F12" s="454" t="str">
        <f>"4."&amp;mergeValue(A12) &amp;"."&amp;mergeValue(B12)&amp;"."&amp;mergeValue(C12)</f>
        <v>4.1.1.1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66"/>
      <c r="B13" s="766"/>
      <c r="C13" s="766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/>
      <c r="I13" s="815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66"/>
      <c r="B14" s="766"/>
      <c r="C14" s="766"/>
      <c r="D14" s="464"/>
      <c r="F14" s="458"/>
      <c r="G14" s="162" t="s">
        <v>4</v>
      </c>
      <c r="H14" s="463"/>
      <c r="I14" s="815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66"/>
      <c r="B15" s="766"/>
      <c r="C15" s="464"/>
      <c r="D15" s="464"/>
      <c r="F15" s="458"/>
      <c r="G15" s="161" t="s">
        <v>425</v>
      </c>
      <c r="H15" s="459"/>
      <c r="I15" s="460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66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46"/>
      <c r="G18" s="538"/>
      <c r="H18" s="539"/>
      <c r="I18" s="33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1" t="s">
        <v>600</v>
      </c>
      <c r="H19" s="761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1000-000000000000}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3"/>
    <col min="41" max="41" width="13.42578125" style="293" customWidth="1"/>
    <col min="42" max="49" width="10.5703125" style="293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69" t="s">
        <v>667</v>
      </c>
      <c r="M5" s="769"/>
      <c r="N5" s="769"/>
      <c r="O5" s="769"/>
      <c r="P5" s="769"/>
      <c r="Q5" s="769"/>
      <c r="R5" s="769"/>
      <c r="S5" s="769"/>
      <c r="T5" s="769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5.25" hidden="1">
      <c r="L7" s="614"/>
      <c r="M7" s="615" t="s">
        <v>507</v>
      </c>
      <c r="N7" s="805" t="str">
        <f>IF(NameOrPr="","",NameOrPr)</f>
        <v/>
      </c>
      <c r="O7" s="805"/>
      <c r="P7" s="805"/>
      <c r="Q7" s="805"/>
      <c r="R7" s="805"/>
      <c r="S7" s="805"/>
      <c r="T7" s="805"/>
      <c r="U7" s="336"/>
      <c r="V7" s="336"/>
      <c r="W7" s="336"/>
    </row>
    <row r="8" spans="7:49" s="447" customFormat="1" ht="18.75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7" t="str">
        <f>IF(datePr_ch="",IF(datePr="","",datePr),datePr_ch)</f>
        <v>28.04.2023</v>
      </c>
      <c r="O8" s="787"/>
      <c r="P8" s="787"/>
      <c r="Q8" s="787"/>
      <c r="R8" s="787"/>
      <c r="S8" s="787"/>
      <c r="T8" s="787"/>
      <c r="U8" s="670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18.75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7" t="str">
        <f>IF(numberPr_ch="",IF(numberPr="","",numberPr),numberPr_ch)</f>
        <v>01/151</v>
      </c>
      <c r="O9" s="787"/>
      <c r="P9" s="787"/>
      <c r="Q9" s="787"/>
      <c r="R9" s="787"/>
      <c r="S9" s="787"/>
      <c r="T9" s="787"/>
      <c r="U9" s="670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5.25" hidden="1">
      <c r="L10" s="614"/>
      <c r="M10" s="615" t="s">
        <v>506</v>
      </c>
      <c r="N10" s="805" t="str">
        <f>IF(IstPub="","",IstPub)</f>
        <v/>
      </c>
      <c r="O10" s="805"/>
      <c r="P10" s="805"/>
      <c r="Q10" s="805"/>
      <c r="R10" s="805"/>
      <c r="S10" s="805"/>
      <c r="T10" s="805"/>
      <c r="U10" s="336"/>
      <c r="V10" s="336"/>
      <c r="W10" s="336"/>
    </row>
    <row r="11" spans="7:49" s="250" customFormat="1" ht="11.25" hidden="1">
      <c r="G11" s="249"/>
      <c r="H11" s="249"/>
      <c r="L11" s="738"/>
      <c r="M11" s="738"/>
      <c r="N11" s="210"/>
      <c r="O11" s="210"/>
      <c r="P11" s="210"/>
      <c r="Q11" s="210"/>
      <c r="R11" s="822"/>
      <c r="S11" s="822"/>
      <c r="T11" s="822"/>
      <c r="U11" s="822"/>
      <c r="V11" s="822"/>
      <c r="W11" s="822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25" hidden="1">
      <c r="G12" s="249"/>
      <c r="H12" s="249"/>
      <c r="L12" s="738"/>
      <c r="M12" s="738"/>
      <c r="N12" s="210"/>
      <c r="O12" s="210"/>
      <c r="P12" s="210"/>
      <c r="Q12" s="210"/>
      <c r="R12" s="822"/>
      <c r="S12" s="822"/>
      <c r="T12" s="822"/>
      <c r="U12" s="822"/>
      <c r="V12" s="822"/>
      <c r="W12" s="822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16"/>
      <c r="S13" s="816"/>
      <c r="T13" s="816"/>
      <c r="U13" s="816"/>
      <c r="V13" s="816"/>
      <c r="W13" s="816"/>
      <c r="X13" s="410"/>
      <c r="AC13" s="816"/>
      <c r="AD13" s="816"/>
      <c r="AE13" s="816"/>
      <c r="AF13" s="816"/>
      <c r="AG13" s="816"/>
      <c r="AH13" s="816"/>
      <c r="AI13" s="816"/>
      <c r="AJ13" s="816"/>
    </row>
    <row r="14" spans="7:49" ht="14.25" customHeight="1">
      <c r="J14" s="86"/>
      <c r="K14" s="86"/>
      <c r="L14" s="767" t="s">
        <v>469</v>
      </c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30" t="s">
        <v>470</v>
      </c>
    </row>
    <row r="15" spans="7:49" ht="14.25" customHeight="1">
      <c r="J15" s="86"/>
      <c r="K15" s="86"/>
      <c r="L15" s="767" t="s">
        <v>95</v>
      </c>
      <c r="M15" s="767" t="s">
        <v>485</v>
      </c>
      <c r="N15" s="767" t="s">
        <v>668</v>
      </c>
      <c r="O15" s="767"/>
      <c r="P15" s="767"/>
      <c r="Q15" s="817" t="s">
        <v>669</v>
      </c>
      <c r="R15" s="817"/>
      <c r="S15" s="817"/>
      <c r="T15" s="817"/>
      <c r="U15" s="817" t="s">
        <v>670</v>
      </c>
      <c r="V15" s="817"/>
      <c r="W15" s="817"/>
      <c r="X15" s="817"/>
      <c r="Y15" s="817" t="s">
        <v>389</v>
      </c>
      <c r="Z15" s="817"/>
      <c r="AA15" s="817"/>
      <c r="AB15" s="817"/>
      <c r="AC15" s="817" t="s">
        <v>474</v>
      </c>
      <c r="AD15" s="817"/>
      <c r="AE15" s="817"/>
      <c r="AF15" s="817"/>
      <c r="AG15" s="817"/>
      <c r="AH15" s="817"/>
      <c r="AI15" s="817"/>
      <c r="AJ15" s="767" t="s">
        <v>338</v>
      </c>
      <c r="AK15" s="800" t="s">
        <v>278</v>
      </c>
      <c r="AL15" s="730"/>
    </row>
    <row r="16" spans="7:49" ht="27.95" customHeight="1">
      <c r="J16" s="86"/>
      <c r="K16" s="86"/>
      <c r="L16" s="767"/>
      <c r="M16" s="767"/>
      <c r="N16" s="767"/>
      <c r="O16" s="767"/>
      <c r="P16" s="767"/>
      <c r="Q16" s="817"/>
      <c r="R16" s="817"/>
      <c r="S16" s="817"/>
      <c r="T16" s="817"/>
      <c r="U16" s="817"/>
      <c r="V16" s="817"/>
      <c r="W16" s="817"/>
      <c r="X16" s="817"/>
      <c r="Y16" s="817"/>
      <c r="Z16" s="817"/>
      <c r="AA16" s="817"/>
      <c r="AB16" s="817"/>
      <c r="AC16" s="817" t="s">
        <v>671</v>
      </c>
      <c r="AD16" s="817"/>
      <c r="AE16" s="730" t="s">
        <v>672</v>
      </c>
      <c r="AF16" s="730"/>
      <c r="AG16" s="819" t="s">
        <v>476</v>
      </c>
      <c r="AH16" s="819"/>
      <c r="AI16" s="819"/>
      <c r="AJ16" s="767"/>
      <c r="AK16" s="800"/>
      <c r="AL16" s="730"/>
    </row>
    <row r="17" spans="1:53" ht="14.25" customHeight="1">
      <c r="J17" s="86"/>
      <c r="K17" s="86"/>
      <c r="L17" s="767"/>
      <c r="M17" s="767"/>
      <c r="N17" s="767"/>
      <c r="O17" s="767"/>
      <c r="P17" s="767"/>
      <c r="Q17" s="817"/>
      <c r="R17" s="817"/>
      <c r="S17" s="817"/>
      <c r="T17" s="817"/>
      <c r="U17" s="817"/>
      <c r="V17" s="817"/>
      <c r="W17" s="817"/>
      <c r="X17" s="817"/>
      <c r="Y17" s="817"/>
      <c r="Z17" s="817"/>
      <c r="AA17" s="817"/>
      <c r="AB17" s="817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18" t="s">
        <v>388</v>
      </c>
      <c r="AI17" s="818"/>
      <c r="AJ17" s="767"/>
      <c r="AK17" s="800"/>
      <c r="AL17" s="730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09">
        <f ca="1">OFFSET(N18,0,-1)+1</f>
        <v>3</v>
      </c>
      <c r="O18" s="809"/>
      <c r="P18" s="809"/>
      <c r="Q18" s="809">
        <f ca="1">OFFSET(Q18,0,-3)+1</f>
        <v>4</v>
      </c>
      <c r="R18" s="809"/>
      <c r="S18" s="809"/>
      <c r="T18" s="809"/>
      <c r="U18" s="809">
        <f ca="1">OFFSET(U18,0,-4)+1</f>
        <v>5</v>
      </c>
      <c r="V18" s="809"/>
      <c r="W18" s="809"/>
      <c r="X18" s="809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823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40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841"/>
      <c r="AA19" s="841"/>
      <c r="AB19" s="841"/>
      <c r="AC19" s="841"/>
      <c r="AD19" s="841"/>
      <c r="AE19" s="841"/>
      <c r="AF19" s="841"/>
      <c r="AG19" s="841"/>
      <c r="AH19" s="841"/>
      <c r="AI19" s="841"/>
      <c r="AJ19" s="841"/>
      <c r="AK19" s="841"/>
      <c r="AL19" s="633" t="s">
        <v>622</v>
      </c>
    </row>
    <row r="20" spans="1:53" ht="22.5">
      <c r="A20" s="823"/>
      <c r="B20" s="823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43"/>
      <c r="O20" s="825"/>
      <c r="P20" s="825"/>
      <c r="Q20" s="825"/>
      <c r="R20" s="825"/>
      <c r="S20" s="825"/>
      <c r="T20" s="825"/>
      <c r="U20" s="825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825"/>
      <c r="AJ20" s="825"/>
      <c r="AK20" s="825"/>
      <c r="AL20" s="632" t="s">
        <v>483</v>
      </c>
    </row>
    <row r="21" spans="1:53" ht="45">
      <c r="A21" s="823"/>
      <c r="B21" s="823"/>
      <c r="C21" s="823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644</v>
      </c>
      <c r="N21" s="843"/>
      <c r="O21" s="825"/>
      <c r="P21" s="825"/>
      <c r="Q21" s="825"/>
      <c r="R21" s="825"/>
      <c r="S21" s="825"/>
      <c r="T21" s="825"/>
      <c r="U21" s="825"/>
      <c r="V21" s="825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825"/>
      <c r="AI21" s="825"/>
      <c r="AJ21" s="825"/>
      <c r="AK21" s="825"/>
      <c r="AL21" s="632" t="s">
        <v>673</v>
      </c>
    </row>
    <row r="22" spans="1:53" ht="20.100000000000001" customHeight="1">
      <c r="A22" s="823"/>
      <c r="B22" s="823"/>
      <c r="C22" s="823"/>
      <c r="D22" s="823">
        <v>1</v>
      </c>
      <c r="E22" s="293"/>
      <c r="F22" s="343"/>
      <c r="G22" s="344"/>
      <c r="H22" s="344"/>
      <c r="I22" s="827"/>
      <c r="J22" s="828"/>
      <c r="K22" s="806"/>
      <c r="L22" s="842" t="str">
        <f>mergeValue(A22) &amp;"."&amp; mergeValue(B22)&amp;"."&amp; mergeValue(C22)&amp;"."&amp; mergeValue(D22)</f>
        <v>1.1.1.1</v>
      </c>
      <c r="M22" s="844"/>
      <c r="N22" s="846"/>
      <c r="O22" s="833" t="s">
        <v>96</v>
      </c>
      <c r="P22" s="834"/>
      <c r="Q22" s="812" t="s">
        <v>88</v>
      </c>
      <c r="R22" s="824"/>
      <c r="S22" s="831">
        <v>1</v>
      </c>
      <c r="T22" s="847"/>
      <c r="U22" s="812" t="s">
        <v>88</v>
      </c>
      <c r="V22" s="824"/>
      <c r="W22" s="831" t="s">
        <v>96</v>
      </c>
      <c r="X22" s="838"/>
      <c r="Y22" s="812" t="s">
        <v>88</v>
      </c>
      <c r="Z22" s="190"/>
      <c r="AA22" s="112">
        <v>1</v>
      </c>
      <c r="AB22" s="580"/>
      <c r="AC22" s="658"/>
      <c r="AD22" s="658"/>
      <c r="AE22" s="659"/>
      <c r="AF22" s="658"/>
      <c r="AG22" s="660"/>
      <c r="AH22" s="556" t="s">
        <v>87</v>
      </c>
      <c r="AI22" s="660"/>
      <c r="AJ22" s="573" t="s">
        <v>88</v>
      </c>
      <c r="AK22" s="277"/>
      <c r="AL22" s="815" t="s">
        <v>674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23"/>
      <c r="B23" s="823"/>
      <c r="C23" s="823"/>
      <c r="D23" s="823"/>
      <c r="E23" s="293"/>
      <c r="F23" s="343"/>
      <c r="G23" s="344"/>
      <c r="H23" s="344"/>
      <c r="I23" s="827"/>
      <c r="J23" s="828"/>
      <c r="K23" s="806"/>
      <c r="L23" s="829"/>
      <c r="M23" s="845"/>
      <c r="N23" s="846"/>
      <c r="O23" s="833"/>
      <c r="P23" s="834"/>
      <c r="Q23" s="812"/>
      <c r="R23" s="824"/>
      <c r="S23" s="831"/>
      <c r="T23" s="848"/>
      <c r="U23" s="812"/>
      <c r="V23" s="824"/>
      <c r="W23" s="831"/>
      <c r="X23" s="839"/>
      <c r="Y23" s="812"/>
      <c r="Z23" s="426"/>
      <c r="AA23" s="209"/>
      <c r="AB23" s="209"/>
      <c r="AC23" s="256"/>
      <c r="AD23" s="256"/>
      <c r="AE23" s="256"/>
      <c r="AF23" s="295" t="str">
        <f>AG22 &amp; "-" &amp; AI22</f>
        <v>-</v>
      </c>
      <c r="AG23" s="295"/>
      <c r="AH23" s="295"/>
      <c r="AI23" s="295"/>
      <c r="AJ23" s="295" t="s">
        <v>88</v>
      </c>
      <c r="AK23" s="429"/>
      <c r="AL23" s="815"/>
      <c r="AN23" s="312"/>
      <c r="AO23" s="312"/>
      <c r="AP23" s="312"/>
      <c r="AQ23" s="312"/>
      <c r="AR23" s="312"/>
      <c r="AS23" s="312"/>
    </row>
    <row r="24" spans="1:53" ht="20.100000000000001" customHeight="1">
      <c r="A24" s="823"/>
      <c r="B24" s="823"/>
      <c r="C24" s="823"/>
      <c r="D24" s="823"/>
      <c r="E24" s="293"/>
      <c r="F24" s="343"/>
      <c r="G24" s="344"/>
      <c r="H24" s="344"/>
      <c r="I24" s="827"/>
      <c r="J24" s="828"/>
      <c r="K24" s="806"/>
      <c r="L24" s="829"/>
      <c r="M24" s="845"/>
      <c r="N24" s="846"/>
      <c r="O24" s="833"/>
      <c r="P24" s="834"/>
      <c r="Q24" s="812"/>
      <c r="R24" s="824"/>
      <c r="S24" s="831"/>
      <c r="T24" s="849"/>
      <c r="U24" s="812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15"/>
      <c r="AN24" s="312"/>
      <c r="AO24" s="312"/>
      <c r="AP24" s="312"/>
      <c r="AQ24" s="312"/>
      <c r="AR24" s="312"/>
      <c r="AS24" s="312"/>
    </row>
    <row r="25" spans="1:53" ht="20.100000000000001" customHeight="1">
      <c r="A25" s="823"/>
      <c r="B25" s="823"/>
      <c r="C25" s="823"/>
      <c r="D25" s="823"/>
      <c r="E25" s="293"/>
      <c r="F25" s="343"/>
      <c r="G25" s="344"/>
      <c r="H25" s="344"/>
      <c r="I25" s="827"/>
      <c r="J25" s="828"/>
      <c r="K25" s="806"/>
      <c r="L25" s="829"/>
      <c r="M25" s="845"/>
      <c r="N25" s="846"/>
      <c r="O25" s="833"/>
      <c r="P25" s="834"/>
      <c r="Q25" s="812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15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23"/>
      <c r="B26" s="823"/>
      <c r="C26" s="823"/>
      <c r="D26" s="823"/>
      <c r="E26" s="345"/>
      <c r="F26" s="346"/>
      <c r="G26" s="345"/>
      <c r="H26" s="345"/>
      <c r="I26" s="827"/>
      <c r="J26" s="828"/>
      <c r="K26" s="806"/>
      <c r="L26" s="829"/>
      <c r="M26" s="845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15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23"/>
      <c r="B27" s="823"/>
      <c r="C27" s="823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15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customFormat="1" ht="15" customHeight="1">
      <c r="A28" s="823"/>
      <c r="B28" s="823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57"/>
      <c r="AH28" s="162"/>
      <c r="AI28" s="196"/>
      <c r="AJ28" s="161"/>
      <c r="AK28" s="197"/>
      <c r="AL28" s="185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53" customFormat="1" ht="15" customHeight="1">
      <c r="A29" s="823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57"/>
      <c r="AH29" s="162"/>
      <c r="AI29" s="196"/>
      <c r="AJ29" s="161"/>
      <c r="AK29" s="197"/>
      <c r="AL29" s="185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57"/>
      <c r="AH30" s="162"/>
      <c r="AI30" s="196"/>
      <c r="AJ30" s="161"/>
      <c r="AK30" s="197"/>
      <c r="AL30" s="185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1:53" ht="3" customHeight="1">
      <c r="AM31" s="34"/>
      <c r="AX31" s="293"/>
    </row>
    <row r="32" spans="1:53" ht="14.25" customHeight="1">
      <c r="L32" s="613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213"/>
      <c r="AY33" s="213"/>
      <c r="AZ33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 xr:uid="{00000000-0002-0000-1100-000000000000}">
      <formula1>900</formula1>
    </dataValidation>
    <dataValidation allowBlank="1" promptTitle="checkPeriodRange" sqref="AF23:AK23" xr:uid="{00000000-0002-0000-11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100-000002000000}"/>
    <dataValidation type="decimal" allowBlank="1" showErrorMessage="1" errorTitle="Ошибка" error="Допускается ввод только действительных чисел!" sqref="AC22:AF22 P22" xr:uid="{00000000-0002-0000-11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1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50" t="s">
        <v>486</v>
      </c>
      <c r="E5" s="850"/>
      <c r="F5" s="850"/>
      <c r="G5" s="850"/>
      <c r="H5" s="850"/>
      <c r="I5" s="850"/>
      <c r="J5" s="850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52" t="s">
        <v>469</v>
      </c>
      <c r="E8" s="852"/>
      <c r="F8" s="852"/>
      <c r="G8" s="852"/>
      <c r="H8" s="852"/>
      <c r="I8" s="852"/>
      <c r="J8" s="852"/>
      <c r="K8" s="852" t="s">
        <v>470</v>
      </c>
    </row>
    <row r="9" spans="1:14">
      <c r="D9" s="852" t="s">
        <v>95</v>
      </c>
      <c r="E9" s="852" t="s">
        <v>488</v>
      </c>
      <c r="F9" s="852"/>
      <c r="G9" s="852" t="s">
        <v>489</v>
      </c>
      <c r="H9" s="852"/>
      <c r="I9" s="852"/>
      <c r="J9" s="852"/>
      <c r="K9" s="852"/>
    </row>
    <row r="10" spans="1:14" ht="22.5">
      <c r="D10" s="852"/>
      <c r="E10" s="141" t="s">
        <v>490</v>
      </c>
      <c r="F10" s="141" t="s">
        <v>422</v>
      </c>
      <c r="G10" s="141" t="s">
        <v>422</v>
      </c>
      <c r="H10" s="141" t="s">
        <v>490</v>
      </c>
      <c r="I10" s="141" t="s">
        <v>491</v>
      </c>
      <c r="J10" s="141" t="s">
        <v>471</v>
      </c>
      <c r="K10" s="852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1"/>
      <c r="F12" s="654"/>
      <c r="G12" s="654"/>
      <c r="H12" s="654"/>
      <c r="I12" s="674"/>
      <c r="J12" s="655"/>
      <c r="K12" s="770" t="s">
        <v>492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72"/>
    </row>
    <row r="14" spans="1:14" ht="3" customHeight="1">
      <c r="A14" s="135"/>
      <c r="B14" s="135"/>
      <c r="C14" s="135"/>
    </row>
    <row r="15" spans="1:14" ht="27.75" customHeight="1">
      <c r="E15" s="851" t="s">
        <v>601</v>
      </c>
      <c r="F15" s="851"/>
      <c r="G15" s="851"/>
      <c r="H15" s="851"/>
      <c r="I15" s="851"/>
      <c r="J15" s="85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2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2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2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2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5" t="s">
        <v>316</v>
      </c>
      <c r="E7" s="727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53" t="s">
        <v>317</v>
      </c>
      <c r="E15" s="853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3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0" t="s">
        <v>58</v>
      </c>
      <c r="E7" s="850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4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54" t="s">
        <v>59</v>
      </c>
      <c r="C2" s="854"/>
      <c r="D2" s="854"/>
      <c r="E2" s="579"/>
    </row>
    <row r="3" spans="2:5" ht="3" customHeight="1"/>
    <row r="4" spans="2:5" ht="21.75" customHeight="1" thickBot="1">
      <c r="B4" s="697" t="s">
        <v>1</v>
      </c>
      <c r="C4" s="697" t="s">
        <v>94</v>
      </c>
      <c r="D4" s="697" t="s">
        <v>75</v>
      </c>
    </row>
    <row r="5" spans="2:5" ht="12" thickTop="1"/>
  </sheetData>
  <sheetProtection algorithmName="SHA-512" hashValue="4g7ptyod/347xoiJMAYVqJNh6dsOUbWjlky5O+gqrqY3DhWTS3D0FN95oBEEtYzKf3Ro4Zb6qLHaBHyfj9hq2Q==" saltValue="6yLkUvAOODSmSo2Og12HvQ==" spinCount="100000" sheet="1" objects="1" scenarios="1" formatColumns="0" formatRows="0" autoFilter="0"/>
  <autoFilter ref="B4:D4" xr:uid="{00000000-0001-0000-1500-000000000000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CheckCyan">
    <tabColor indexed="47"/>
  </sheetPr>
  <dimension ref="A1:A75"/>
  <sheetViews>
    <sheetView showGridLines="0" workbookViewId="0"/>
  </sheetViews>
  <sheetFormatPr defaultRowHeight="11.25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3.12.1'!$H$22="",1,0)</f>
        <v>0</v>
      </c>
    </row>
    <row r="14" spans="1:1">
      <c r="A14" s="652">
        <f>IF('Форма 3.12.1'!$I$22="",1,0)</f>
        <v>0</v>
      </c>
    </row>
    <row r="15" spans="1:1">
      <c r="A15" s="652">
        <f>IF('Форма 3.12.1'!$J$22="",1,0)</f>
        <v>0</v>
      </c>
    </row>
    <row r="16" spans="1:1">
      <c r="A16" s="652">
        <f>IF('Форма 3.12.1'!$H$25="",1,0)</f>
        <v>0</v>
      </c>
    </row>
    <row r="17" spans="1:1">
      <c r="A17" s="652">
        <f>IF('Форма 3.12.1'!$I$25="",1,0)</f>
        <v>0</v>
      </c>
    </row>
    <row r="18" spans="1:1">
      <c r="A18" s="652">
        <f>IF('Форма 3.12.1'!$J$25="",1,0)</f>
        <v>0</v>
      </c>
    </row>
    <row r="19" spans="1:1">
      <c r="A19" s="652">
        <f>IF('Форма 3.12.1'!$H$28="",1,0)</f>
        <v>0</v>
      </c>
    </row>
    <row r="20" spans="1:1">
      <c r="A20" s="652">
        <f>IF('Форма 3.12.1'!$I$28="",1,0)</f>
        <v>0</v>
      </c>
    </row>
    <row r="21" spans="1:1">
      <c r="A21" s="652">
        <f>IF('Форма 3.12.1'!$J$28="",1,0)</f>
        <v>0</v>
      </c>
    </row>
    <row r="22" spans="1:1">
      <c r="A22" s="652">
        <f>IF('Форма 3.12.1'!$H$31="",1,0)</f>
        <v>0</v>
      </c>
    </row>
    <row r="23" spans="1:1">
      <c r="A23" s="652">
        <f>IF('Форма 3.12.1'!$I$31="",1,0)</f>
        <v>0</v>
      </c>
    </row>
    <row r="24" spans="1:1">
      <c r="A24" s="652">
        <f>IF('Форма 3.12.1'!$J$31="",1,0)</f>
        <v>0</v>
      </c>
    </row>
    <row r="25" spans="1:1">
      <c r="A25" s="652">
        <f>IF('Форма 3.12.2 | Т-ВО'!$O$22="",1,0)</f>
        <v>0</v>
      </c>
    </row>
    <row r="26" spans="1:1">
      <c r="A26" s="652">
        <f>IF('Форма 3.12.2 | Т-ВО'!$R$23="",1,0)</f>
        <v>0</v>
      </c>
    </row>
    <row r="27" spans="1:1">
      <c r="A27" s="652">
        <f>IF('Форма 3.12.2 | Т-ВО'!$T$23="",1,0)</f>
        <v>0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1</v>
      </c>
    </row>
    <row r="31" spans="1:1">
      <c r="A31" s="652">
        <f>IF('Форма 3.12.2 | Т-транс'!$R$23="",1,0)</f>
        <v>1</v>
      </c>
    </row>
    <row r="32" spans="1:1">
      <c r="A32" s="652">
        <f>IF('Форма 3.12.2 | Т-транс'!$T$23="",1,0)</f>
        <v>1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1</v>
      </c>
    </row>
    <row r="50" spans="1:1">
      <c r="A50" s="652">
        <f>IF('Форма 3.12.3 | Т-подкл'!$AC$22="",1,0)</f>
        <v>1</v>
      </c>
    </row>
    <row r="51" spans="1:1">
      <c r="A51" s="652">
        <f>IF('Форма 3.12.3 | Т-подкл'!$AD$22="",1,0)</f>
        <v>1</v>
      </c>
    </row>
    <row r="52" spans="1:1">
      <c r="A52" s="652">
        <f>IF('Форма 3.12.3 | Т-подкл'!$AE$22="",1,0)</f>
        <v>1</v>
      </c>
    </row>
    <row r="53" spans="1:1">
      <c r="A53" s="652">
        <f>IF('Форма 3.12.3 | Т-подкл'!$AF$22="",1,0)</f>
        <v>1</v>
      </c>
    </row>
    <row r="54" spans="1:1">
      <c r="A54" s="652">
        <f>IF('Форма 3.12.3 | Т-подкл'!$AG$22="",1,0)</f>
        <v>1</v>
      </c>
    </row>
    <row r="55" spans="1:1">
      <c r="A55" s="652">
        <f>IF('Форма 3.12.3 | Т-подкл'!$AI$22="",1,0)</f>
        <v>1</v>
      </c>
    </row>
    <row r="56" spans="1:1">
      <c r="A56" s="652">
        <f>IF('Форма 3.12.3 | Т-подкл'!$Q$22="",1,0)</f>
        <v>0</v>
      </c>
    </row>
    <row r="57" spans="1:1">
      <c r="A57" s="652">
        <f>IF('Форма 3.12.3 | Т-подкл'!$U$22="",1,0)</f>
        <v>0</v>
      </c>
    </row>
    <row r="58" spans="1:1">
      <c r="A58" s="652">
        <f>IF('Форма 3.12.3 | Т-подкл'!$Y$22="",1,0)</f>
        <v>0</v>
      </c>
    </row>
    <row r="59" spans="1:1">
      <c r="A59" s="652">
        <f>IF('Форма 3.12.3 | Т-подкл'!$AH$22="",1,0)</f>
        <v>0</v>
      </c>
    </row>
    <row r="60" spans="1:1">
      <c r="A60" s="652">
        <f>IF('Форма 3.12.3 | Т-подкл'!$AJ$22="",1,0)</f>
        <v>0</v>
      </c>
    </row>
    <row r="61" spans="1:1">
      <c r="A61" s="652">
        <f>IF('Форма 1.0.2'!$E$12="",1,0)</f>
        <v>1</v>
      </c>
    </row>
    <row r="62" spans="1:1">
      <c r="A62" s="652">
        <f>IF('Форма 1.0.2'!$F$12="",1,0)</f>
        <v>1</v>
      </c>
    </row>
    <row r="63" spans="1:1">
      <c r="A63" s="652">
        <f>IF('Форма 1.0.2'!$G$12="",1,0)</f>
        <v>1</v>
      </c>
    </row>
    <row r="64" spans="1:1">
      <c r="A64" s="652">
        <f>IF('Форма 1.0.2'!$H$12="",1,0)</f>
        <v>1</v>
      </c>
    </row>
    <row r="65" spans="1:1">
      <c r="A65" s="652">
        <f>IF('Форма 1.0.2'!$I$12="",1,0)</f>
        <v>1</v>
      </c>
    </row>
    <row r="66" spans="1:1">
      <c r="A66" s="652">
        <f>IF('Форма 1.0.2'!$J$12="",1,0)</f>
        <v>1</v>
      </c>
    </row>
    <row r="67" spans="1:1">
      <c r="A67" s="652">
        <f>IF('Сведения об изменении'!$E$12="",1,0)</f>
        <v>1</v>
      </c>
    </row>
    <row r="68" spans="1:1">
      <c r="A68" s="675">
        <f>IF(Территории!$E$12="",1,0)</f>
        <v>0</v>
      </c>
    </row>
    <row r="69" spans="1:1">
      <c r="A69" s="675">
        <f>IF('Перечень тарифов'!$E$21="",1,0)</f>
        <v>0</v>
      </c>
    </row>
    <row r="70" spans="1:1">
      <c r="A70" s="675">
        <f>IF('Перечень тарифов'!$F$21="",1,0)</f>
        <v>0</v>
      </c>
    </row>
    <row r="71" spans="1:1">
      <c r="A71" s="675">
        <f>IF('Перечень тарифов'!$G$21="",1,0)</f>
        <v>0</v>
      </c>
    </row>
    <row r="72" spans="1:1">
      <c r="A72" s="675">
        <f>IF('Перечень тарифов'!$K$21="",1,0)</f>
        <v>0</v>
      </c>
    </row>
    <row r="73" spans="1:1">
      <c r="A73" s="675">
        <f>IF('Перечень тарифов'!$O$21="",1,0)</f>
        <v>0</v>
      </c>
    </row>
    <row r="74" spans="1:1">
      <c r="A74" s="675">
        <f>IF('Форма 3.12.2 | Т-ВО'!$O$23="",1,0)</f>
        <v>0</v>
      </c>
    </row>
    <row r="75" spans="1:1">
      <c r="A75" s="689">
        <f>IF('Форма 3.12.1'!$K$15="",1,0)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89"/>
  </cols>
  <sheetData>
    <row r="1" spans="1:3">
      <c r="A1" s="689" t="s">
        <v>518</v>
      </c>
      <c r="B1" s="689" t="s">
        <v>519</v>
      </c>
      <c r="C1" s="689" t="s">
        <v>70</v>
      </c>
    </row>
    <row r="2" spans="1:3">
      <c r="A2" s="689">
        <v>4189678</v>
      </c>
      <c r="B2" s="689" t="s">
        <v>2217</v>
      </c>
      <c r="C2" s="689" t="s">
        <v>2218</v>
      </c>
    </row>
    <row r="3" spans="1:3">
      <c r="A3" s="689">
        <v>4190415</v>
      </c>
      <c r="B3" s="689" t="s">
        <v>2219</v>
      </c>
      <c r="C3" s="689" t="s">
        <v>2218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9"/>
    <col min="2" max="2" width="66" style="379" customWidth="1"/>
    <col min="3" max="16384" width="9.140625" style="379"/>
  </cols>
  <sheetData>
    <row r="3" spans="2:2" ht="22.5">
      <c r="B3" s="474" t="s">
        <v>2352</v>
      </c>
    </row>
    <row r="4" spans="2:2">
      <c r="B4" s="474" t="s">
        <v>522</v>
      </c>
    </row>
    <row r="5" spans="2:2">
      <c r="B5" s="474" t="s">
        <v>523</v>
      </c>
    </row>
    <row r="6" spans="2:2">
      <c r="B6" s="474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1"/>
    <col min="2" max="16384" width="9.1406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8" t="str">
        <f>"Код отчёта: " &amp; GetCode()</f>
        <v>Код отчёта: FAS.JKH.OPEN.INFO.REQUEST.VO</v>
      </c>
      <c r="C2" s="698"/>
      <c r="D2" s="698"/>
      <c r="E2" s="698"/>
      <c r="F2" s="698"/>
      <c r="G2" s="698"/>
      <c r="Q2" s="351"/>
      <c r="R2" s="351"/>
      <c r="S2" s="351"/>
      <c r="T2" s="351"/>
      <c r="U2" s="351"/>
      <c r="V2" s="351"/>
      <c r="W2" s="351"/>
    </row>
    <row r="3" spans="1:27" ht="18" customHeight="1">
      <c r="B3" s="699" t="str">
        <f>"Версия " &amp; GetVersion()</f>
        <v>Версия 1.0.2</v>
      </c>
      <c r="C3" s="699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3" t="s">
        <v>641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0" t="s">
        <v>596</v>
      </c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58"/>
    </row>
    <row r="8" spans="1:27" ht="15" customHeight="1">
      <c r="A8" s="42"/>
      <c r="B8" s="77"/>
      <c r="C8" s="76"/>
      <c r="D8" s="59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58"/>
    </row>
    <row r="9" spans="1:27" ht="15" customHeight="1">
      <c r="A9" s="42"/>
      <c r="B9" s="77"/>
      <c r="C9" s="76"/>
      <c r="D9" s="59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58"/>
    </row>
    <row r="10" spans="1:27" ht="10.5" customHeight="1">
      <c r="A10" s="42"/>
      <c r="B10" s="77"/>
      <c r="C10" s="76"/>
      <c r="D10" s="59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58"/>
    </row>
    <row r="11" spans="1:27" ht="27" customHeight="1">
      <c r="A11" s="42"/>
      <c r="B11" s="77"/>
      <c r="C11" s="76"/>
      <c r="D11" s="59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58"/>
    </row>
    <row r="12" spans="1:27" ht="12" customHeight="1">
      <c r="A12" s="42"/>
      <c r="B12" s="77"/>
      <c r="C12" s="76"/>
      <c r="D12" s="59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58"/>
    </row>
    <row r="13" spans="1:27" ht="38.25" customHeight="1">
      <c r="A13" s="42"/>
      <c r="B13" s="77"/>
      <c r="C13" s="76"/>
      <c r="D13" s="59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2"/>
    </row>
    <row r="14" spans="1:27" ht="15" customHeight="1">
      <c r="A14" s="42"/>
      <c r="B14" s="77"/>
      <c r="C14" s="76"/>
      <c r="D14" s="59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58"/>
    </row>
    <row r="15" spans="1:27" ht="15">
      <c r="A15" s="42"/>
      <c r="B15" s="77"/>
      <c r="C15" s="76"/>
      <c r="D15" s="59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58"/>
    </row>
    <row r="16" spans="1:27" ht="15">
      <c r="A16" s="42"/>
      <c r="B16" s="77"/>
      <c r="C16" s="76"/>
      <c r="D16" s="59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58"/>
    </row>
    <row r="17" spans="1:25" ht="15" customHeight="1">
      <c r="A17" s="42"/>
      <c r="B17" s="77"/>
      <c r="C17" s="76"/>
      <c r="D17" s="59"/>
      <c r="E17" s="700"/>
      <c r="F17" s="700"/>
      <c r="G17" s="700"/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  <c r="U17" s="700"/>
      <c r="V17" s="700"/>
      <c r="W17" s="700"/>
      <c r="X17" s="700"/>
      <c r="Y17" s="58"/>
    </row>
    <row r="18" spans="1:25" ht="15">
      <c r="A18" s="42"/>
      <c r="B18" s="77"/>
      <c r="C18" s="76"/>
      <c r="D18" s="59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58"/>
    </row>
    <row r="19" spans="1:25" ht="59.25" customHeight="1">
      <c r="A19" s="42"/>
      <c r="B19" s="77"/>
      <c r="C19" s="76"/>
      <c r="D19" s="65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6" t="s">
        <v>257</v>
      </c>
      <c r="G21" s="707"/>
      <c r="H21" s="707"/>
      <c r="I21" s="707"/>
      <c r="J21" s="707"/>
      <c r="K21" s="707"/>
      <c r="L21" s="707"/>
      <c r="M21" s="707"/>
      <c r="N21" s="59"/>
      <c r="O21" s="70" t="s">
        <v>240</v>
      </c>
      <c r="P21" s="708" t="s">
        <v>241</v>
      </c>
      <c r="Q21" s="709"/>
      <c r="R21" s="709"/>
      <c r="S21" s="709"/>
      <c r="T21" s="709"/>
      <c r="U21" s="709"/>
      <c r="V21" s="709"/>
      <c r="W21" s="709"/>
      <c r="X21" s="709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6" t="s">
        <v>243</v>
      </c>
      <c r="G22" s="707"/>
      <c r="H22" s="707"/>
      <c r="I22" s="707"/>
      <c r="J22" s="707"/>
      <c r="K22" s="707"/>
      <c r="L22" s="707"/>
      <c r="M22" s="707"/>
      <c r="N22" s="59"/>
      <c r="O22" s="73" t="s">
        <v>240</v>
      </c>
      <c r="P22" s="708" t="s">
        <v>594</v>
      </c>
      <c r="Q22" s="709"/>
      <c r="R22" s="709"/>
      <c r="S22" s="709"/>
      <c r="T22" s="709"/>
      <c r="U22" s="709"/>
      <c r="V22" s="709"/>
      <c r="W22" s="709"/>
      <c r="X22" s="709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1"/>
      <c r="Q23" s="701"/>
      <c r="R23" s="701"/>
      <c r="S23" s="701"/>
      <c r="T23" s="701"/>
      <c r="U23" s="701"/>
      <c r="V23" s="701"/>
      <c r="W23" s="701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5" t="s">
        <v>416</v>
      </c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58"/>
    </row>
    <row r="36" spans="1:25" ht="38.25" hidden="1" customHeight="1">
      <c r="A36" s="42"/>
      <c r="B36" s="77"/>
      <c r="C36" s="76"/>
      <c r="D36" s="60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58"/>
    </row>
    <row r="37" spans="1:25" ht="9.75" hidden="1" customHeight="1">
      <c r="A37" s="42"/>
      <c r="B37" s="77"/>
      <c r="C37" s="76"/>
      <c r="D37" s="60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58"/>
    </row>
    <row r="38" spans="1:25" ht="51" hidden="1" customHeight="1">
      <c r="A38" s="42"/>
      <c r="B38" s="77"/>
      <c r="C38" s="76"/>
      <c r="D38" s="60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58"/>
    </row>
    <row r="39" spans="1:25" ht="15" hidden="1" customHeight="1">
      <c r="A39" s="42"/>
      <c r="B39" s="77"/>
      <c r="C39" s="76"/>
      <c r="D39" s="60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58"/>
    </row>
    <row r="40" spans="1:25" ht="12" hidden="1" customHeight="1">
      <c r="A40" s="42"/>
      <c r="B40" s="77"/>
      <c r="C40" s="76"/>
      <c r="D40" s="60"/>
      <c r="E40" s="710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58"/>
    </row>
    <row r="41" spans="1:25" ht="38.25" hidden="1" customHeight="1">
      <c r="A41" s="42"/>
      <c r="B41" s="77"/>
      <c r="C41" s="76"/>
      <c r="D41" s="60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05"/>
      <c r="Y41" s="58"/>
    </row>
    <row r="42" spans="1:25" ht="15" hidden="1">
      <c r="A42" s="42"/>
      <c r="B42" s="77"/>
      <c r="C42" s="76"/>
      <c r="D42" s="60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X42" s="705"/>
      <c r="Y42" s="58"/>
    </row>
    <row r="43" spans="1:25" ht="15" hidden="1">
      <c r="A43" s="42"/>
      <c r="B43" s="77"/>
      <c r="C43" s="76"/>
      <c r="D43" s="60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58"/>
    </row>
    <row r="44" spans="1:25" ht="33.75" hidden="1" customHeight="1">
      <c r="A44" s="42"/>
      <c r="B44" s="77"/>
      <c r="C44" s="76"/>
      <c r="D44" s="6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58"/>
    </row>
    <row r="45" spans="1:25" ht="15" hidden="1">
      <c r="A45" s="42"/>
      <c r="B45" s="77"/>
      <c r="C45" s="76"/>
      <c r="D45" s="6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58"/>
    </row>
    <row r="46" spans="1:25" ht="24" hidden="1" customHeight="1">
      <c r="A46" s="42"/>
      <c r="B46" s="77"/>
      <c r="C46" s="76"/>
      <c r="D46" s="60"/>
      <c r="E46" s="716" t="s">
        <v>239</v>
      </c>
      <c r="F46" s="716"/>
      <c r="G46" s="716"/>
      <c r="H46" s="716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  <c r="V46" s="716"/>
      <c r="W46" s="716"/>
      <c r="X46" s="716"/>
      <c r="Y46" s="58"/>
    </row>
    <row r="47" spans="1:25" ht="37.5" hidden="1" customHeight="1">
      <c r="A47" s="42"/>
      <c r="B47" s="77"/>
      <c r="C47" s="76"/>
      <c r="D47" s="60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Y47" s="58"/>
    </row>
    <row r="48" spans="1:25" ht="24" hidden="1" customHeight="1">
      <c r="A48" s="42"/>
      <c r="B48" s="77"/>
      <c r="C48" s="76"/>
      <c r="D48" s="60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58"/>
    </row>
    <row r="49" spans="1:25" ht="51" hidden="1" customHeight="1">
      <c r="A49" s="42"/>
      <c r="B49" s="77"/>
      <c r="C49" s="76"/>
      <c r="D49" s="60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58"/>
    </row>
    <row r="50" spans="1:25" ht="15" hidden="1">
      <c r="A50" s="42"/>
      <c r="B50" s="77"/>
      <c r="C50" s="76"/>
      <c r="D50" s="60"/>
      <c r="E50" s="716"/>
      <c r="F50" s="716"/>
      <c r="G50" s="716"/>
      <c r="H50" s="716"/>
      <c r="I50" s="716"/>
      <c r="J50" s="716"/>
      <c r="K50" s="716"/>
      <c r="L50" s="716"/>
      <c r="M50" s="716"/>
      <c r="N50" s="716"/>
      <c r="O50" s="716"/>
      <c r="P50" s="716"/>
      <c r="Q50" s="716"/>
      <c r="R50" s="716"/>
      <c r="S50" s="716"/>
      <c r="T50" s="716"/>
      <c r="U50" s="716"/>
      <c r="V50" s="716"/>
      <c r="W50" s="716"/>
      <c r="X50" s="716"/>
      <c r="Y50" s="58"/>
    </row>
    <row r="51" spans="1:25" ht="15" hidden="1">
      <c r="A51" s="42"/>
      <c r="B51" s="77"/>
      <c r="C51" s="76"/>
      <c r="D51" s="60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58"/>
    </row>
    <row r="52" spans="1:25" ht="15" hidden="1">
      <c r="A52" s="42"/>
      <c r="B52" s="77"/>
      <c r="C52" s="76"/>
      <c r="D52" s="60"/>
      <c r="E52" s="716"/>
      <c r="F52" s="716"/>
      <c r="G52" s="716"/>
      <c r="H52" s="716"/>
      <c r="I52" s="716"/>
      <c r="J52" s="716"/>
      <c r="K52" s="716"/>
      <c r="L52" s="716"/>
      <c r="M52" s="716"/>
      <c r="N52" s="716"/>
      <c r="O52" s="716"/>
      <c r="P52" s="716"/>
      <c r="Q52" s="716"/>
      <c r="R52" s="716"/>
      <c r="S52" s="716"/>
      <c r="T52" s="716"/>
      <c r="U52" s="716"/>
      <c r="V52" s="716"/>
      <c r="W52" s="716"/>
      <c r="X52" s="716"/>
      <c r="Y52" s="58"/>
    </row>
    <row r="53" spans="1:25" ht="15" hidden="1">
      <c r="A53" s="42"/>
      <c r="B53" s="77"/>
      <c r="C53" s="76"/>
      <c r="D53" s="60"/>
      <c r="E53" s="716"/>
      <c r="F53" s="716"/>
      <c r="G53" s="716"/>
      <c r="H53" s="716"/>
      <c r="I53" s="716"/>
      <c r="J53" s="716"/>
      <c r="K53" s="716"/>
      <c r="L53" s="716"/>
      <c r="M53" s="716"/>
      <c r="N53" s="716"/>
      <c r="O53" s="716"/>
      <c r="P53" s="716"/>
      <c r="Q53" s="716"/>
      <c r="R53" s="716"/>
      <c r="S53" s="716"/>
      <c r="T53" s="716"/>
      <c r="U53" s="716"/>
      <c r="V53" s="716"/>
      <c r="W53" s="716"/>
      <c r="X53" s="716"/>
      <c r="Y53" s="58"/>
    </row>
    <row r="54" spans="1:25" ht="15" hidden="1">
      <c r="A54" s="42"/>
      <c r="B54" s="77"/>
      <c r="C54" s="76"/>
      <c r="D54" s="60"/>
      <c r="E54" s="716"/>
      <c r="F54" s="716"/>
      <c r="G54" s="716"/>
      <c r="H54" s="716"/>
      <c r="I54" s="716"/>
      <c r="J54" s="716"/>
      <c r="K54" s="716"/>
      <c r="L54" s="716"/>
      <c r="M54" s="716"/>
      <c r="N54" s="716"/>
      <c r="O54" s="716"/>
      <c r="P54" s="716"/>
      <c r="Q54" s="716"/>
      <c r="R54" s="716"/>
      <c r="S54" s="716"/>
      <c r="T54" s="716"/>
      <c r="U54" s="716"/>
      <c r="V54" s="716"/>
      <c r="W54" s="716"/>
      <c r="X54" s="716"/>
      <c r="Y54" s="58"/>
    </row>
    <row r="55" spans="1:25" ht="15" hidden="1">
      <c r="A55" s="42"/>
      <c r="B55" s="77"/>
      <c r="C55" s="76"/>
      <c r="D55" s="60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58"/>
    </row>
    <row r="56" spans="1:25" ht="25.5" hidden="1" customHeight="1">
      <c r="A56" s="42"/>
      <c r="B56" s="77"/>
      <c r="C56" s="76"/>
      <c r="D56" s="65"/>
      <c r="E56" s="716"/>
      <c r="F56" s="716"/>
      <c r="G56" s="716"/>
      <c r="H56" s="716"/>
      <c r="I56" s="716"/>
      <c r="J56" s="716"/>
      <c r="K56" s="716"/>
      <c r="L56" s="716"/>
      <c r="M56" s="716"/>
      <c r="N56" s="716"/>
      <c r="O56" s="716"/>
      <c r="P56" s="716"/>
      <c r="Q56" s="716"/>
      <c r="R56" s="716"/>
      <c r="S56" s="716"/>
      <c r="T56" s="716"/>
      <c r="U56" s="716"/>
      <c r="V56" s="716"/>
      <c r="W56" s="716"/>
      <c r="X56" s="716"/>
      <c r="Y56" s="58"/>
    </row>
    <row r="57" spans="1:25" ht="15" hidden="1">
      <c r="A57" s="42"/>
      <c r="B57" s="77"/>
      <c r="C57" s="76"/>
      <c r="D57" s="65"/>
      <c r="E57" s="716"/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  <c r="S57" s="716"/>
      <c r="T57" s="716"/>
      <c r="U57" s="716"/>
      <c r="V57" s="716"/>
      <c r="W57" s="716"/>
      <c r="X57" s="716"/>
      <c r="Y57" s="58"/>
    </row>
    <row r="58" spans="1:25" ht="15" hidden="1" customHeight="1">
      <c r="A58" s="42"/>
      <c r="B58" s="77"/>
      <c r="C58" s="76"/>
      <c r="D58" s="60"/>
      <c r="E58" s="702" t="s">
        <v>417</v>
      </c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17"/>
      <c r="F59" s="717"/>
      <c r="G59" s="717"/>
      <c r="H59" s="710"/>
      <c r="I59" s="711"/>
      <c r="J59" s="711"/>
      <c r="K59" s="711"/>
      <c r="L59" s="711"/>
      <c r="M59" s="711"/>
      <c r="N59" s="711"/>
      <c r="O59" s="711"/>
      <c r="P59" s="711"/>
      <c r="Q59" s="711"/>
      <c r="R59" s="711"/>
      <c r="S59" s="711"/>
      <c r="T59" s="711"/>
      <c r="U59" s="711"/>
      <c r="V59" s="711"/>
      <c r="W59" s="711"/>
      <c r="X59" s="711"/>
      <c r="Y59" s="58"/>
    </row>
    <row r="60" spans="1:25" ht="15" hidden="1" customHeight="1">
      <c r="A60" s="42"/>
      <c r="B60" s="77"/>
      <c r="C60" s="76"/>
      <c r="D60" s="60"/>
      <c r="E60" s="713"/>
      <c r="F60" s="713"/>
      <c r="G60" s="713"/>
      <c r="H60" s="715"/>
      <c r="I60" s="715"/>
      <c r="J60" s="715"/>
      <c r="K60" s="715"/>
      <c r="L60" s="715"/>
      <c r="M60" s="715"/>
      <c r="N60" s="715"/>
      <c r="O60" s="715"/>
      <c r="P60" s="715"/>
      <c r="Q60" s="715"/>
      <c r="R60" s="715"/>
      <c r="S60" s="715"/>
      <c r="T60" s="715"/>
      <c r="U60" s="715"/>
      <c r="V60" s="715"/>
      <c r="W60" s="715"/>
      <c r="X60" s="715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15"/>
      <c r="I61" s="715"/>
      <c r="J61" s="715"/>
      <c r="K61" s="715"/>
      <c r="L61" s="715"/>
      <c r="M61" s="715"/>
      <c r="N61" s="715"/>
      <c r="O61" s="715"/>
      <c r="P61" s="715"/>
      <c r="Q61" s="715"/>
      <c r="R61" s="715"/>
      <c r="S61" s="715"/>
      <c r="T61" s="715"/>
      <c r="U61" s="715"/>
      <c r="V61" s="715"/>
      <c r="W61" s="715"/>
      <c r="X61" s="715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2" t="s">
        <v>418</v>
      </c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02" t="s">
        <v>593</v>
      </c>
      <c r="F71" s="702"/>
      <c r="G71" s="702"/>
      <c r="H71" s="702"/>
      <c r="I71" s="702"/>
      <c r="J71" s="702"/>
      <c r="K71" s="702"/>
      <c r="L71" s="702"/>
      <c r="M71" s="702"/>
      <c r="N71" s="702"/>
      <c r="O71" s="702"/>
      <c r="P71" s="702"/>
      <c r="Q71" s="702"/>
      <c r="R71" s="702"/>
      <c r="S71" s="702"/>
      <c r="T71" s="702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02" t="s">
        <v>417</v>
      </c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2"/>
      <c r="R81" s="702"/>
      <c r="S81" s="702"/>
      <c r="T81" s="702"/>
      <c r="U81" s="702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13"/>
      <c r="F82" s="713"/>
      <c r="G82" s="713"/>
      <c r="H82" s="710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  <c r="T82" s="711"/>
      <c r="U82" s="711"/>
      <c r="V82" s="711"/>
      <c r="W82" s="711"/>
      <c r="X82" s="711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5"/>
      <c r="I84" s="715"/>
      <c r="J84" s="715"/>
      <c r="K84" s="715"/>
      <c r="L84" s="715"/>
      <c r="M84" s="715"/>
      <c r="N84" s="715"/>
      <c r="O84" s="715"/>
      <c r="P84" s="715"/>
      <c r="Q84" s="715"/>
      <c r="R84" s="715"/>
      <c r="S84" s="715"/>
      <c r="T84" s="715"/>
      <c r="U84" s="715"/>
      <c r="V84" s="715"/>
      <c r="W84" s="715"/>
      <c r="X84" s="715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4" t="s">
        <v>238</v>
      </c>
      <c r="F98" s="714"/>
      <c r="G98" s="714"/>
      <c r="H98" s="714"/>
      <c r="I98" s="714"/>
      <c r="J98" s="714"/>
      <c r="K98" s="714"/>
      <c r="L98" s="714"/>
      <c r="M98" s="714"/>
      <c r="N98" s="714"/>
      <c r="O98" s="714"/>
      <c r="P98" s="714"/>
      <c r="Q98" s="714"/>
      <c r="R98" s="714"/>
      <c r="S98" s="714"/>
      <c r="T98" s="714"/>
      <c r="U98" s="714"/>
      <c r="V98" s="714"/>
      <c r="W98" s="714"/>
      <c r="X98" s="714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2" t="s">
        <v>237</v>
      </c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2"/>
      <c r="S100" s="712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12" t="s">
        <v>236</v>
      </c>
      <c r="G102" s="712"/>
      <c r="H102" s="712"/>
      <c r="I102" s="712"/>
      <c r="J102" s="712"/>
      <c r="K102" s="712"/>
      <c r="L102" s="712"/>
      <c r="M102" s="712"/>
      <c r="N102" s="712"/>
      <c r="O102" s="712"/>
      <c r="P102" s="712"/>
      <c r="Q102" s="712"/>
      <c r="R102" s="712"/>
      <c r="S102" s="712"/>
      <c r="T102" s="712"/>
      <c r="U102" s="712"/>
      <c r="V102" s="712"/>
      <c r="W102" s="712"/>
      <c r="X102" s="712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SfFO3xYxRJWHgqMQ59zMGgYnVqjpmPtl5TvusxTVCNs8pRDcc/HcQnIVyh8GmlyyZIw6cGFj/UYSn50WC38YNg==" saltValue="h+rbbVZfHaEr/1Njs7Inyg==" spinCount="100000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VO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8" customWidth="1"/>
    <col min="2" max="16384" width="9.1406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89"/>
    <col min="2" max="2" width="65.28515625" style="689" customWidth="1"/>
    <col min="3" max="3" width="41" style="689" customWidth="1"/>
    <col min="4" max="16384" width="9.140625" style="689"/>
  </cols>
  <sheetData>
    <row r="1" spans="1:2">
      <c r="A1" s="689" t="s">
        <v>676</v>
      </c>
      <c r="B1" s="689" t="s">
        <v>677</v>
      </c>
    </row>
    <row r="2" spans="1:2">
      <c r="A2" s="689">
        <v>4213771</v>
      </c>
      <c r="B2" s="689" t="s">
        <v>637</v>
      </c>
    </row>
    <row r="3" spans="1:2">
      <c r="A3" s="689">
        <v>4213772</v>
      </c>
      <c r="B3" s="689" t="s">
        <v>639</v>
      </c>
    </row>
    <row r="4" spans="1:2">
      <c r="A4" s="689">
        <v>4213773</v>
      </c>
      <c r="B4" s="689" t="s">
        <v>636</v>
      </c>
    </row>
    <row r="5" spans="1:2">
      <c r="A5" s="689">
        <v>4213774</v>
      </c>
      <c r="B5" s="689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89"/>
    <col min="2" max="2" width="65.28515625" style="689" customWidth="1"/>
    <col min="3" max="3" width="41" style="689" customWidth="1"/>
    <col min="4" max="16384" width="9.140625" style="689"/>
  </cols>
  <sheetData>
    <row r="1" spans="1:2">
      <c r="A1" s="689" t="s">
        <v>676</v>
      </c>
      <c r="B1" s="689" t="s">
        <v>678</v>
      </c>
    </row>
    <row r="2" spans="1:2">
      <c r="A2" s="689">
        <v>4189714</v>
      </c>
      <c r="B2" s="689" t="s">
        <v>679</v>
      </c>
    </row>
    <row r="3" spans="1:2">
      <c r="A3" s="689">
        <v>4189713</v>
      </c>
      <c r="B3" s="689" t="s">
        <v>680</v>
      </c>
    </row>
    <row r="4" spans="1:2">
      <c r="A4" s="689">
        <v>4189712</v>
      </c>
      <c r="B4" s="689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llSheetsInThisWorkbook">
    <tabColor indexed="47"/>
  </sheetPr>
  <dimension ref="A1:B1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584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517</v>
      </c>
    </row>
    <row r="35" spans="1:2">
      <c r="A35"/>
      <c r="B35" t="s">
        <v>495</v>
      </c>
    </row>
    <row r="36" spans="1:2">
      <c r="A36"/>
      <c r="B36" t="s">
        <v>333</v>
      </c>
    </row>
    <row r="37" spans="1:2">
      <c r="A37"/>
      <c r="B37" t="s">
        <v>629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0">
        <v>45076.479791666665</v>
      </c>
      <c r="B2" s="11" t="s">
        <v>695</v>
      </c>
      <c r="C2" s="11" t="s">
        <v>464</v>
      </c>
    </row>
    <row r="3" spans="1:4">
      <c r="A3" s="690">
        <v>45076.479803240742</v>
      </c>
      <c r="B3" s="11" t="s">
        <v>696</v>
      </c>
      <c r="C3" s="11" t="s">
        <v>464</v>
      </c>
    </row>
    <row r="4" spans="1:4">
      <c r="A4" s="690">
        <v>45076.480069444442</v>
      </c>
      <c r="B4" s="11" t="s">
        <v>695</v>
      </c>
      <c r="C4" s="11" t="s">
        <v>464</v>
      </c>
    </row>
    <row r="5" spans="1:4">
      <c r="A5" s="690">
        <v>45076.480092592596</v>
      </c>
      <c r="B5" s="11" t="s">
        <v>696</v>
      </c>
      <c r="C5" s="11" t="s">
        <v>464</v>
      </c>
    </row>
    <row r="6" spans="1:4">
      <c r="A6" s="690">
        <v>45076.480532407404</v>
      </c>
      <c r="B6" s="11" t="s">
        <v>695</v>
      </c>
      <c r="C6" s="11" t="s">
        <v>464</v>
      </c>
    </row>
    <row r="7" spans="1:4">
      <c r="A7" s="690">
        <v>45076.480543981481</v>
      </c>
      <c r="B7" s="11" t="s">
        <v>696</v>
      </c>
      <c r="C7" s="11" t="s">
        <v>464</v>
      </c>
    </row>
    <row r="8" spans="1:4">
      <c r="A8" s="690">
        <v>45076.487002314818</v>
      </c>
      <c r="B8" s="11" t="s">
        <v>695</v>
      </c>
      <c r="C8" s="11" t="s">
        <v>464</v>
      </c>
    </row>
    <row r="9" spans="1:4">
      <c r="A9" s="690">
        <v>45076.487013888887</v>
      </c>
      <c r="B9" s="11" t="s">
        <v>696</v>
      </c>
      <c r="C9" s="11" t="s">
        <v>464</v>
      </c>
    </row>
  </sheetData>
  <sheetProtection algorithmName="SHA-512" hashValue="1RAXHXF0DNWnKGGH8Fr8oujBXw7eAGcFHr8Ys/XRN4DsSqOWIeCxt/KokX1xJ70SP8ZwEOR7g1pZN4LY9tSfnQ==" saltValue="HPXAdIxP5GeTpi74JH4N8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SH_REESTR_ORG">
    <tabColor indexed="47"/>
  </sheetPr>
  <dimension ref="A1:J27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2216</v>
      </c>
      <c r="B1" s="4" t="s">
        <v>2222</v>
      </c>
      <c r="C1" s="4" t="s">
        <v>2223</v>
      </c>
      <c r="D1" s="4" t="s">
        <v>2224</v>
      </c>
      <c r="E1" s="4" t="s">
        <v>2225</v>
      </c>
      <c r="F1" s="4" t="s">
        <v>2226</v>
      </c>
      <c r="G1" s="4" t="s">
        <v>2227</v>
      </c>
      <c r="H1" s="4" t="s">
        <v>2228</v>
      </c>
      <c r="I1" s="4" t="s">
        <v>2229</v>
      </c>
    </row>
    <row r="2" spans="1:10">
      <c r="A2" s="4">
        <v>1</v>
      </c>
      <c r="B2" s="4" t="s">
        <v>2230</v>
      </c>
      <c r="C2" s="4" t="s">
        <v>142</v>
      </c>
      <c r="D2" s="4" t="s">
        <v>2231</v>
      </c>
      <c r="E2" s="4" t="s">
        <v>2232</v>
      </c>
      <c r="F2" s="4" t="s">
        <v>2233</v>
      </c>
      <c r="G2" s="4" t="s">
        <v>2234</v>
      </c>
      <c r="H2" s="4" t="s">
        <v>2235</v>
      </c>
      <c r="J2" s="4" t="s">
        <v>2342</v>
      </c>
    </row>
    <row r="3" spans="1:10">
      <c r="A3" s="4">
        <v>2</v>
      </c>
      <c r="B3" s="4" t="s">
        <v>2230</v>
      </c>
      <c r="C3" s="4" t="s">
        <v>142</v>
      </c>
      <c r="D3" s="4" t="s">
        <v>2236</v>
      </c>
      <c r="E3" s="4" t="s">
        <v>2237</v>
      </c>
      <c r="F3" s="4" t="s">
        <v>2238</v>
      </c>
      <c r="G3" s="4" t="s">
        <v>2239</v>
      </c>
      <c r="H3" s="4" t="s">
        <v>2240</v>
      </c>
      <c r="J3" s="4" t="s">
        <v>2342</v>
      </c>
    </row>
    <row r="4" spans="1:10">
      <c r="A4" s="4">
        <v>3</v>
      </c>
      <c r="B4" s="4" t="s">
        <v>2230</v>
      </c>
      <c r="C4" s="4" t="s">
        <v>142</v>
      </c>
      <c r="D4" s="4" t="s">
        <v>2241</v>
      </c>
      <c r="E4" s="4" t="s">
        <v>2242</v>
      </c>
      <c r="F4" s="4" t="s">
        <v>2243</v>
      </c>
      <c r="G4" s="4" t="s">
        <v>2244</v>
      </c>
      <c r="J4" s="4" t="s">
        <v>2342</v>
      </c>
    </row>
    <row r="5" spans="1:10">
      <c r="A5" s="4">
        <v>4</v>
      </c>
      <c r="B5" s="4" t="s">
        <v>2230</v>
      </c>
      <c r="C5" s="4" t="s">
        <v>142</v>
      </c>
      <c r="D5" s="4" t="s">
        <v>2245</v>
      </c>
      <c r="E5" s="4" t="s">
        <v>2246</v>
      </c>
      <c r="F5" s="4" t="s">
        <v>2247</v>
      </c>
      <c r="G5" s="4" t="s">
        <v>2248</v>
      </c>
      <c r="H5" s="4" t="s">
        <v>2249</v>
      </c>
      <c r="J5" s="4" t="s">
        <v>2342</v>
      </c>
    </row>
    <row r="6" spans="1:10">
      <c r="A6" s="4">
        <v>5</v>
      </c>
      <c r="B6" s="4" t="s">
        <v>2230</v>
      </c>
      <c r="C6" s="4" t="s">
        <v>142</v>
      </c>
      <c r="D6" s="4" t="s">
        <v>2250</v>
      </c>
      <c r="E6" s="4" t="s">
        <v>2251</v>
      </c>
      <c r="F6" s="4" t="s">
        <v>2252</v>
      </c>
      <c r="G6" s="4" t="s">
        <v>2253</v>
      </c>
      <c r="J6" s="4" t="s">
        <v>2342</v>
      </c>
    </row>
    <row r="7" spans="1:10">
      <c r="A7" s="4">
        <v>6</v>
      </c>
      <c r="B7" s="4" t="s">
        <v>2230</v>
      </c>
      <c r="C7" s="4" t="s">
        <v>142</v>
      </c>
      <c r="D7" s="4" t="s">
        <v>2254</v>
      </c>
      <c r="E7" s="4" t="s">
        <v>2255</v>
      </c>
      <c r="F7" s="4" t="s">
        <v>2256</v>
      </c>
      <c r="G7" s="4" t="s">
        <v>2257</v>
      </c>
      <c r="J7" s="4" t="s">
        <v>2342</v>
      </c>
    </row>
    <row r="8" spans="1:10">
      <c r="A8" s="4">
        <v>7</v>
      </c>
      <c r="B8" s="4" t="s">
        <v>2230</v>
      </c>
      <c r="C8" s="4" t="s">
        <v>142</v>
      </c>
      <c r="D8" s="4" t="s">
        <v>2258</v>
      </c>
      <c r="E8" s="4" t="s">
        <v>2259</v>
      </c>
      <c r="F8" s="4" t="s">
        <v>2260</v>
      </c>
      <c r="G8" s="4" t="s">
        <v>2261</v>
      </c>
      <c r="H8" s="4" t="s">
        <v>2262</v>
      </c>
      <c r="J8" s="4" t="s">
        <v>2342</v>
      </c>
    </row>
    <row r="9" spans="1:10">
      <c r="A9" s="4">
        <v>8</v>
      </c>
      <c r="B9" s="4" t="s">
        <v>2230</v>
      </c>
      <c r="C9" s="4" t="s">
        <v>142</v>
      </c>
      <c r="D9" s="4" t="s">
        <v>2263</v>
      </c>
      <c r="E9" s="4" t="s">
        <v>2264</v>
      </c>
      <c r="F9" s="4" t="s">
        <v>2265</v>
      </c>
      <c r="G9" s="4" t="s">
        <v>2266</v>
      </c>
      <c r="J9" s="4" t="s">
        <v>2342</v>
      </c>
    </row>
    <row r="10" spans="1:10">
      <c r="A10" s="4">
        <v>9</v>
      </c>
      <c r="B10" s="4" t="s">
        <v>2230</v>
      </c>
      <c r="C10" s="4" t="s">
        <v>142</v>
      </c>
      <c r="D10" s="4" t="s">
        <v>2267</v>
      </c>
      <c r="E10" s="4" t="s">
        <v>2268</v>
      </c>
      <c r="F10" s="4" t="s">
        <v>2269</v>
      </c>
      <c r="G10" s="4" t="s">
        <v>2270</v>
      </c>
      <c r="J10" s="4" t="s">
        <v>2342</v>
      </c>
    </row>
    <row r="11" spans="1:10">
      <c r="A11" s="4">
        <v>10</v>
      </c>
      <c r="B11" s="4" t="s">
        <v>2230</v>
      </c>
      <c r="C11" s="4" t="s">
        <v>142</v>
      </c>
      <c r="D11" s="4" t="s">
        <v>2271</v>
      </c>
      <c r="E11" s="4" t="s">
        <v>2272</v>
      </c>
      <c r="F11" s="4" t="s">
        <v>2273</v>
      </c>
      <c r="G11" s="4" t="s">
        <v>2274</v>
      </c>
      <c r="H11" s="4" t="s">
        <v>2275</v>
      </c>
      <c r="J11" s="4" t="s">
        <v>2342</v>
      </c>
    </row>
    <row r="12" spans="1:10">
      <c r="A12" s="4">
        <v>11</v>
      </c>
      <c r="B12" s="4" t="s">
        <v>2230</v>
      </c>
      <c r="C12" s="4" t="s">
        <v>142</v>
      </c>
      <c r="D12" s="4" t="s">
        <v>2276</v>
      </c>
      <c r="E12" s="4" t="s">
        <v>2277</v>
      </c>
      <c r="F12" s="4" t="s">
        <v>2278</v>
      </c>
      <c r="G12" s="4" t="s">
        <v>2244</v>
      </c>
      <c r="J12" s="4" t="s">
        <v>2342</v>
      </c>
    </row>
    <row r="13" spans="1:10">
      <c r="A13" s="4">
        <v>12</v>
      </c>
      <c r="B13" s="4" t="s">
        <v>2230</v>
      </c>
      <c r="C13" s="4" t="s">
        <v>142</v>
      </c>
      <c r="D13" s="4" t="s">
        <v>2279</v>
      </c>
      <c r="E13" s="4" t="s">
        <v>2280</v>
      </c>
      <c r="F13" s="4" t="s">
        <v>2281</v>
      </c>
      <c r="G13" s="4" t="s">
        <v>2282</v>
      </c>
      <c r="J13" s="4" t="s">
        <v>2342</v>
      </c>
    </row>
    <row r="14" spans="1:10">
      <c r="A14" s="4">
        <v>13</v>
      </c>
      <c r="B14" s="4" t="s">
        <v>2230</v>
      </c>
      <c r="C14" s="4" t="s">
        <v>142</v>
      </c>
      <c r="D14" s="4" t="s">
        <v>2283</v>
      </c>
      <c r="E14" s="4" t="s">
        <v>2284</v>
      </c>
      <c r="F14" s="4" t="s">
        <v>2285</v>
      </c>
      <c r="G14" s="4" t="s">
        <v>2286</v>
      </c>
      <c r="H14" s="4" t="s">
        <v>2287</v>
      </c>
      <c r="J14" s="4" t="s">
        <v>2342</v>
      </c>
    </row>
    <row r="15" spans="1:10">
      <c r="A15" s="4">
        <v>14</v>
      </c>
      <c r="B15" s="4" t="s">
        <v>2230</v>
      </c>
      <c r="C15" s="4" t="s">
        <v>142</v>
      </c>
      <c r="D15" s="4" t="s">
        <v>2288</v>
      </c>
      <c r="E15" s="4" t="s">
        <v>2289</v>
      </c>
      <c r="F15" s="4" t="s">
        <v>2290</v>
      </c>
      <c r="G15" s="4" t="s">
        <v>2291</v>
      </c>
      <c r="J15" s="4" t="s">
        <v>2342</v>
      </c>
    </row>
    <row r="16" spans="1:10">
      <c r="A16" s="4">
        <v>15</v>
      </c>
      <c r="B16" s="4" t="s">
        <v>2230</v>
      </c>
      <c r="C16" s="4" t="s">
        <v>142</v>
      </c>
      <c r="D16" s="4" t="s">
        <v>2292</v>
      </c>
      <c r="E16" s="4" t="s">
        <v>2293</v>
      </c>
      <c r="F16" s="4" t="s">
        <v>2294</v>
      </c>
      <c r="G16" s="4" t="s">
        <v>2295</v>
      </c>
      <c r="H16" s="4" t="s">
        <v>2296</v>
      </c>
      <c r="J16" s="4" t="s">
        <v>2342</v>
      </c>
    </row>
    <row r="17" spans="1:10">
      <c r="A17" s="4">
        <v>16</v>
      </c>
      <c r="B17" s="4" t="s">
        <v>2230</v>
      </c>
      <c r="C17" s="4" t="s">
        <v>142</v>
      </c>
      <c r="D17" s="4" t="s">
        <v>2297</v>
      </c>
      <c r="E17" s="4" t="s">
        <v>2298</v>
      </c>
      <c r="F17" s="4" t="s">
        <v>2299</v>
      </c>
      <c r="G17" s="4" t="s">
        <v>2300</v>
      </c>
      <c r="H17" s="4" t="s">
        <v>2301</v>
      </c>
      <c r="J17" s="4" t="s">
        <v>2342</v>
      </c>
    </row>
    <row r="18" spans="1:10">
      <c r="A18" s="4">
        <v>17</v>
      </c>
      <c r="B18" s="4" t="s">
        <v>2230</v>
      </c>
      <c r="C18" s="4" t="s">
        <v>142</v>
      </c>
      <c r="D18" s="4" t="s">
        <v>2302</v>
      </c>
      <c r="E18" s="4" t="s">
        <v>2303</v>
      </c>
      <c r="F18" s="4" t="s">
        <v>2304</v>
      </c>
      <c r="G18" s="4" t="s">
        <v>2305</v>
      </c>
      <c r="J18" s="4" t="s">
        <v>2342</v>
      </c>
    </row>
    <row r="19" spans="1:10">
      <c r="A19" s="4">
        <v>18</v>
      </c>
      <c r="B19" s="4" t="s">
        <v>2230</v>
      </c>
      <c r="C19" s="4" t="s">
        <v>142</v>
      </c>
      <c r="D19" s="4" t="s">
        <v>2306</v>
      </c>
      <c r="E19" s="4" t="s">
        <v>2307</v>
      </c>
      <c r="F19" s="4" t="s">
        <v>2308</v>
      </c>
      <c r="G19" s="4" t="s">
        <v>2309</v>
      </c>
      <c r="H19" s="4" t="s">
        <v>2310</v>
      </c>
      <c r="J19" s="4" t="s">
        <v>2342</v>
      </c>
    </row>
    <row r="20" spans="1:10">
      <c r="A20" s="4">
        <v>19</v>
      </c>
      <c r="B20" s="4" t="s">
        <v>2230</v>
      </c>
      <c r="C20" s="4" t="s">
        <v>142</v>
      </c>
      <c r="D20" s="4" t="s">
        <v>2311</v>
      </c>
      <c r="E20" s="4" t="s">
        <v>2312</v>
      </c>
      <c r="F20" s="4" t="s">
        <v>2313</v>
      </c>
      <c r="G20" s="4" t="s">
        <v>2314</v>
      </c>
      <c r="J20" s="4" t="s">
        <v>2342</v>
      </c>
    </row>
    <row r="21" spans="1:10">
      <c r="A21" s="4">
        <v>20</v>
      </c>
      <c r="B21" s="4" t="s">
        <v>2230</v>
      </c>
      <c r="C21" s="4" t="s">
        <v>142</v>
      </c>
      <c r="D21" s="4" t="s">
        <v>2315</v>
      </c>
      <c r="E21" s="4" t="s">
        <v>2316</v>
      </c>
      <c r="F21" s="4" t="s">
        <v>2317</v>
      </c>
      <c r="G21" s="4" t="s">
        <v>2309</v>
      </c>
      <c r="H21" s="4" t="s">
        <v>2318</v>
      </c>
      <c r="J21" s="4" t="s">
        <v>2342</v>
      </c>
    </row>
    <row r="22" spans="1:10">
      <c r="A22" s="4">
        <v>21</v>
      </c>
      <c r="B22" s="4" t="s">
        <v>2230</v>
      </c>
      <c r="C22" s="4" t="s">
        <v>142</v>
      </c>
      <c r="D22" s="4" t="s">
        <v>2319</v>
      </c>
      <c r="E22" s="4" t="s">
        <v>2320</v>
      </c>
      <c r="F22" s="4" t="s">
        <v>2321</v>
      </c>
      <c r="G22" s="4" t="s">
        <v>2322</v>
      </c>
      <c r="J22" s="4" t="s">
        <v>2342</v>
      </c>
    </row>
    <row r="23" spans="1:10">
      <c r="A23" s="4">
        <v>22</v>
      </c>
      <c r="B23" s="4" t="s">
        <v>2230</v>
      </c>
      <c r="C23" s="4" t="s">
        <v>142</v>
      </c>
      <c r="D23" s="4" t="s">
        <v>2323</v>
      </c>
      <c r="E23" s="4" t="s">
        <v>2324</v>
      </c>
      <c r="F23" s="4" t="s">
        <v>2325</v>
      </c>
      <c r="G23" s="4" t="s">
        <v>2326</v>
      </c>
      <c r="J23" s="4" t="s">
        <v>2342</v>
      </c>
    </row>
    <row r="24" spans="1:10">
      <c r="A24" s="4">
        <v>23</v>
      </c>
      <c r="B24" s="4" t="s">
        <v>2230</v>
      </c>
      <c r="C24" s="4" t="s">
        <v>142</v>
      </c>
      <c r="D24" s="4" t="s">
        <v>2327</v>
      </c>
      <c r="E24" s="4" t="s">
        <v>2328</v>
      </c>
      <c r="F24" s="4" t="s">
        <v>2325</v>
      </c>
      <c r="G24" s="4" t="s">
        <v>2329</v>
      </c>
      <c r="J24" s="4" t="s">
        <v>2342</v>
      </c>
    </row>
    <row r="25" spans="1:10">
      <c r="A25" s="4">
        <v>24</v>
      </c>
      <c r="B25" s="4" t="s">
        <v>2230</v>
      </c>
      <c r="C25" s="4" t="s">
        <v>142</v>
      </c>
      <c r="D25" s="4" t="s">
        <v>2330</v>
      </c>
      <c r="E25" s="4" t="s">
        <v>2331</v>
      </c>
      <c r="F25" s="4" t="s">
        <v>2325</v>
      </c>
      <c r="G25" s="4" t="s">
        <v>2332</v>
      </c>
      <c r="H25" s="4" t="s">
        <v>2333</v>
      </c>
      <c r="J25" s="4" t="s">
        <v>2342</v>
      </c>
    </row>
    <row r="26" spans="1:10">
      <c r="A26" s="4">
        <v>25</v>
      </c>
      <c r="B26" s="4" t="s">
        <v>2230</v>
      </c>
      <c r="C26" s="4" t="s">
        <v>142</v>
      </c>
      <c r="D26" s="4" t="s">
        <v>2334</v>
      </c>
      <c r="E26" s="4" t="s">
        <v>2335</v>
      </c>
      <c r="F26" s="4" t="s">
        <v>2238</v>
      </c>
      <c r="G26" s="4" t="s">
        <v>2336</v>
      </c>
      <c r="H26" s="4" t="s">
        <v>2337</v>
      </c>
      <c r="J26" s="4" t="s">
        <v>2342</v>
      </c>
    </row>
    <row r="27" spans="1:10">
      <c r="A27" s="4">
        <v>26</v>
      </c>
      <c r="B27" s="4" t="s">
        <v>2230</v>
      </c>
      <c r="C27" s="4" t="s">
        <v>142</v>
      </c>
      <c r="D27" s="4" t="s">
        <v>2338</v>
      </c>
      <c r="E27" s="4" t="s">
        <v>2339</v>
      </c>
      <c r="F27" s="4" t="s">
        <v>2238</v>
      </c>
      <c r="G27" s="4" t="s">
        <v>2340</v>
      </c>
      <c r="H27" s="4" t="s">
        <v>2341</v>
      </c>
      <c r="J27" s="4" t="s">
        <v>2342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opLeftCell="D10" zoomScaleNormal="100" workbookViewId="0">
      <selection activeCell="F44" sqref="F44"/>
    </sheetView>
  </sheetViews>
  <sheetFormatPr defaultRowHeight="11.25"/>
  <cols>
    <col min="1" max="1" width="10.7109375" style="286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08" customFormat="1" ht="3" customHeight="1">
      <c r="A1" s="506"/>
      <c r="B1" s="507"/>
      <c r="F1" s="508">
        <v>31610564</v>
      </c>
      <c r="G1" s="509"/>
      <c r="I1" s="509"/>
    </row>
    <row r="2" spans="1:12" s="17" customFormat="1" ht="14.25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4.25">
      <c r="E3" s="515" t="str">
        <f>"Версия " &amp; GetVersion()</f>
        <v>Версия 1.0.2</v>
      </c>
      <c r="F3" s="584"/>
      <c r="G3" s="42"/>
      <c r="H3" s="42"/>
      <c r="I3" s="42"/>
      <c r="J3" s="42"/>
      <c r="K3" s="42"/>
      <c r="L3" s="381"/>
    </row>
    <row r="4" spans="1:12" s="493" customFormat="1" ht="6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18" t="s">
        <v>641</v>
      </c>
      <c r="F5" s="719"/>
      <c r="G5" s="574"/>
      <c r="J5" s="423"/>
    </row>
    <row r="6" spans="1:12" s="493" customFormat="1" ht="6">
      <c r="A6" s="487"/>
      <c r="B6" s="488"/>
      <c r="C6" s="489"/>
      <c r="D6" s="490"/>
      <c r="E6" s="495"/>
      <c r="F6" s="496"/>
      <c r="G6" s="497"/>
      <c r="I6" s="494"/>
    </row>
    <row r="7" spans="1:12" ht="27">
      <c r="D7" s="22"/>
      <c r="E7" s="23" t="s">
        <v>55</v>
      </c>
      <c r="F7" s="450" t="s">
        <v>142</v>
      </c>
      <c r="G7" s="505"/>
    </row>
    <row r="8" spans="1:12" s="493" customFormat="1" ht="6">
      <c r="A8" s="487"/>
      <c r="B8" s="488"/>
      <c r="C8" s="489"/>
      <c r="D8" s="490"/>
      <c r="E8" s="491"/>
      <c r="F8" s="492"/>
      <c r="G8" s="490"/>
      <c r="I8" s="494"/>
    </row>
    <row r="9" spans="1:12" ht="27">
      <c r="D9" s="22"/>
      <c r="E9" s="23" t="s">
        <v>480</v>
      </c>
      <c r="F9" s="469" t="s">
        <v>88</v>
      </c>
      <c r="G9" s="504"/>
    </row>
    <row r="10" spans="1:12" s="493" customFormat="1" ht="6">
      <c r="A10" s="498"/>
      <c r="B10" s="488"/>
      <c r="C10" s="489"/>
      <c r="D10" s="499"/>
      <c r="E10" s="495"/>
      <c r="F10" s="500"/>
      <c r="G10" s="501"/>
      <c r="I10" s="494"/>
    </row>
    <row r="11" spans="1:12" ht="27">
      <c r="A11" s="288"/>
      <c r="D11" s="22"/>
      <c r="E11" s="81" t="s">
        <v>478</v>
      </c>
      <c r="F11" s="691" t="s">
        <v>2220</v>
      </c>
      <c r="G11" s="502"/>
    </row>
    <row r="12" spans="1:12" ht="27">
      <c r="D12" s="22"/>
      <c r="E12" s="81" t="s">
        <v>479</v>
      </c>
      <c r="F12" s="691" t="s">
        <v>2221</v>
      </c>
      <c r="G12" s="504"/>
    </row>
    <row r="13" spans="1:12" s="493" customFormat="1" ht="6">
      <c r="A13" s="498"/>
      <c r="B13" s="488"/>
      <c r="C13" s="489"/>
      <c r="D13" s="499"/>
      <c r="E13" s="495"/>
      <c r="F13" s="500"/>
      <c r="G13" s="501"/>
      <c r="I13" s="494"/>
    </row>
    <row r="14" spans="1:12" ht="27">
      <c r="D14" s="22"/>
      <c r="E14" s="81" t="s">
        <v>372</v>
      </c>
      <c r="F14" s="663" t="s">
        <v>45</v>
      </c>
      <c r="G14" s="504"/>
    </row>
    <row r="15" spans="1:12" ht="27" hidden="1">
      <c r="D15" s="22"/>
      <c r="E15" s="81" t="s">
        <v>301</v>
      </c>
      <c r="F15" s="672" t="s">
        <v>697</v>
      </c>
      <c r="G15" s="504"/>
    </row>
    <row r="16" spans="1:12" ht="27" hidden="1">
      <c r="D16" s="22"/>
      <c r="E16" s="81" t="s">
        <v>633</v>
      </c>
      <c r="F16" s="673"/>
      <c r="G16" s="504"/>
    </row>
    <row r="17" spans="1:11" ht="19.5">
      <c r="D17" s="22"/>
      <c r="E17" s="23"/>
      <c r="F17" s="648" t="s">
        <v>686</v>
      </c>
      <c r="G17" s="19"/>
    </row>
    <row r="18" spans="1:11" s="617" customFormat="1" ht="5.25" hidden="1">
      <c r="A18" s="616"/>
      <c r="B18" s="616"/>
      <c r="D18" s="618"/>
      <c r="E18" s="615"/>
      <c r="F18" s="619"/>
      <c r="G18" s="618"/>
      <c r="I18" s="620"/>
    </row>
    <row r="19" spans="1:11" ht="27">
      <c r="D19" s="22"/>
      <c r="E19" s="81" t="s">
        <v>620</v>
      </c>
      <c r="F19" s="664" t="s">
        <v>2343</v>
      </c>
      <c r="G19" s="504"/>
    </row>
    <row r="20" spans="1:11" ht="27">
      <c r="D20" s="22"/>
      <c r="E20" s="81" t="s">
        <v>621</v>
      </c>
      <c r="F20" s="663" t="s">
        <v>2344</v>
      </c>
      <c r="G20" s="504"/>
    </row>
    <row r="21" spans="1:11" s="617" customFormat="1" ht="5.25" hidden="1">
      <c r="A21" s="616"/>
      <c r="B21" s="616"/>
      <c r="D21" s="618"/>
      <c r="E21" s="615"/>
      <c r="F21" s="640"/>
      <c r="G21" s="618"/>
      <c r="I21" s="620"/>
    </row>
    <row r="22" spans="1:11" s="643" customFormat="1" ht="19.5" hidden="1">
      <c r="A22" s="646"/>
      <c r="B22" s="90"/>
      <c r="C22" s="641"/>
      <c r="D22" s="644"/>
      <c r="E22" s="645"/>
      <c r="F22" s="649" t="s">
        <v>687</v>
      </c>
      <c r="G22" s="642"/>
      <c r="I22" s="54"/>
    </row>
    <row r="23" spans="1:11" s="617" customFormat="1" ht="5.25" hidden="1">
      <c r="A23" s="616"/>
      <c r="B23" s="616"/>
      <c r="D23" s="618"/>
      <c r="E23" s="615"/>
      <c r="F23" s="619"/>
      <c r="G23" s="618"/>
      <c r="I23" s="620"/>
    </row>
    <row r="24" spans="1:11" s="643" customFormat="1" ht="27" hidden="1">
      <c r="A24" s="646"/>
      <c r="B24" s="90"/>
      <c r="C24" s="641"/>
      <c r="D24" s="644"/>
      <c r="E24" s="650" t="s">
        <v>688</v>
      </c>
      <c r="F24" s="673"/>
      <c r="G24" s="647"/>
      <c r="I24" s="54"/>
    </row>
    <row r="25" spans="1:11" s="643" customFormat="1" ht="27" hidden="1">
      <c r="A25" s="646"/>
      <c r="B25" s="90"/>
      <c r="C25" s="641"/>
      <c r="D25" s="644"/>
      <c r="E25" s="650" t="s">
        <v>689</v>
      </c>
      <c r="F25" s="452"/>
      <c r="G25" s="647"/>
      <c r="I25" s="54"/>
    </row>
    <row r="26" spans="1:11" s="617" customFormat="1" ht="5.25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">
      <c r="D28" s="22"/>
      <c r="E28" s="81" t="s">
        <v>173</v>
      </c>
      <c r="F28" s="469" t="s">
        <v>87</v>
      </c>
      <c r="G28" s="504"/>
    </row>
    <row r="29" spans="1:11" ht="27">
      <c r="C29" s="26"/>
      <c r="D29" s="27"/>
      <c r="E29" s="28" t="s">
        <v>82</v>
      </c>
      <c r="F29" s="451" t="s">
        <v>2237</v>
      </c>
      <c r="G29" s="503"/>
      <c r="K29" s="21" t="s">
        <v>626</v>
      </c>
    </row>
    <row r="30" spans="1:11" ht="27">
      <c r="C30" s="26"/>
      <c r="D30" s="27"/>
      <c r="E30" s="51" t="s">
        <v>206</v>
      </c>
      <c r="F30" s="663" t="s">
        <v>2345</v>
      </c>
      <c r="G30" s="503"/>
    </row>
    <row r="31" spans="1:11" ht="27">
      <c r="C31" s="26"/>
      <c r="D31" s="27"/>
      <c r="E31" s="28" t="s">
        <v>56</v>
      </c>
      <c r="F31" s="451" t="s">
        <v>2238</v>
      </c>
      <c r="G31" s="503"/>
    </row>
    <row r="32" spans="1:11" ht="27">
      <c r="C32" s="26"/>
      <c r="D32" s="27"/>
      <c r="E32" s="28" t="s">
        <v>57</v>
      </c>
      <c r="F32" s="451" t="s">
        <v>2239</v>
      </c>
      <c r="G32" s="503"/>
      <c r="H32" s="29"/>
    </row>
    <row r="33" spans="1:9" s="493" customFormat="1" ht="6">
      <c r="A33" s="498"/>
      <c r="B33" s="488"/>
      <c r="C33" s="489"/>
      <c r="D33" s="499"/>
      <c r="E33" s="495"/>
      <c r="F33" s="500"/>
      <c r="G33" s="501"/>
      <c r="I33" s="494"/>
    </row>
    <row r="34" spans="1:9" ht="27">
      <c r="A34" s="287"/>
      <c r="D34" s="24"/>
      <c r="E34" s="81" t="s">
        <v>246</v>
      </c>
      <c r="F34" s="665" t="s">
        <v>207</v>
      </c>
      <c r="G34" s="502"/>
    </row>
    <row r="35" spans="1:9" s="493" customFormat="1" ht="6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5.25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6">
      <c r="A37" s="498"/>
      <c r="B37" s="488"/>
      <c r="C37" s="489"/>
      <c r="D37" s="499"/>
      <c r="E37" s="495"/>
      <c r="F37" s="500"/>
      <c r="G37" s="501"/>
      <c r="I37" s="494"/>
    </row>
    <row r="38" spans="1:9" ht="27">
      <c r="A38" s="289"/>
      <c r="B38" s="92"/>
      <c r="D38" s="31"/>
      <c r="E38" s="30" t="s">
        <v>552</v>
      </c>
      <c r="F38" s="663" t="s">
        <v>2346</v>
      </c>
      <c r="G38" s="502"/>
    </row>
    <row r="39" spans="1:9" ht="27">
      <c r="A39" s="289"/>
      <c r="B39" s="92"/>
      <c r="D39" s="31"/>
      <c r="E39" s="40" t="s">
        <v>553</v>
      </c>
      <c r="F39" s="663" t="s">
        <v>2347</v>
      </c>
      <c r="G39" s="502"/>
    </row>
    <row r="40" spans="1:9" ht="19.5">
      <c r="D40" s="22"/>
      <c r="E40" s="23"/>
      <c r="F40" s="587" t="s">
        <v>585</v>
      </c>
      <c r="G40" s="19"/>
    </row>
    <row r="41" spans="1:9" ht="27">
      <c r="A41" s="289"/>
      <c r="D41" s="19"/>
      <c r="E41" s="585" t="s">
        <v>90</v>
      </c>
      <c r="F41" s="667" t="s">
        <v>2348</v>
      </c>
      <c r="G41" s="502"/>
    </row>
    <row r="42" spans="1:9" ht="27">
      <c r="A42" s="289"/>
      <c r="B42" s="92"/>
      <c r="D42" s="31"/>
      <c r="E42" s="585" t="s">
        <v>91</v>
      </c>
      <c r="F42" s="667" t="s">
        <v>2349</v>
      </c>
      <c r="G42" s="502"/>
    </row>
    <row r="43" spans="1:9" ht="27">
      <c r="A43" s="289"/>
      <c r="B43" s="92"/>
      <c r="D43" s="31"/>
      <c r="E43" s="585" t="s">
        <v>586</v>
      </c>
      <c r="F43" s="667" t="s">
        <v>2350</v>
      </c>
      <c r="G43" s="502"/>
    </row>
    <row r="44" spans="1:9" ht="27">
      <c r="D44" s="22"/>
      <c r="E44" s="586" t="s">
        <v>587</v>
      </c>
      <c r="F44" s="667" t="s">
        <v>2351</v>
      </c>
      <c r="G44" s="504"/>
    </row>
    <row r="45" spans="1:9" ht="20.100000000000001" customHeight="1">
      <c r="A45" s="289"/>
      <c r="D45" s="19"/>
      <c r="F45" s="205"/>
      <c r="G45" s="25"/>
    </row>
    <row r="46" spans="1:9" ht="19.5">
      <c r="A46" s="289"/>
      <c r="B46" s="92"/>
      <c r="D46" s="31"/>
      <c r="E46" s="30"/>
      <c r="F46" s="206"/>
      <c r="G46" s="25"/>
    </row>
    <row r="47" spans="1:9" ht="19.5">
      <c r="A47" s="289"/>
      <c r="B47" s="92"/>
      <c r="D47" s="31"/>
      <c r="E47" s="30"/>
      <c r="F47" s="206"/>
      <c r="G47" s="25"/>
    </row>
    <row r="48" spans="1:9" ht="19.5">
      <c r="A48" s="289"/>
      <c r="B48" s="92"/>
      <c r="D48" s="31"/>
      <c r="E48" s="40"/>
      <c r="F48" s="206"/>
      <c r="G48" s="25"/>
    </row>
    <row r="49" spans="1:9" ht="19.5">
      <c r="A49" s="289"/>
      <c r="B49" s="92"/>
      <c r="D49" s="31"/>
      <c r="E49" s="30"/>
      <c r="F49" s="206"/>
      <c r="G49" s="25"/>
    </row>
    <row r="52" spans="1:9">
      <c r="E52" s="720"/>
      <c r="F52" s="720"/>
      <c r="G52" s="720"/>
      <c r="H52" s="720"/>
      <c r="I52" s="720"/>
    </row>
  </sheetData>
  <sheetProtection algorithmName="SHA-512" hashValue="V+hoo3FQVgTQf4MjPPiy9HVvWjZFp87kadlopqixg3VIqiVRhDGDSgwrlz3v5SH2kxBi3mxsv7UNh5x4F9FSuQ==" saltValue="BsZfXvAYhlHOrO4iHCQrCw==" spinCount="100000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">
    <tabColor indexed="47"/>
  </sheetPr>
  <dimension ref="A1:D764"/>
  <sheetViews>
    <sheetView showGridLines="0" zoomScaleNormal="100" workbookViewId="0"/>
  </sheetViews>
  <sheetFormatPr defaultRowHeight="11.25"/>
  <sheetData>
    <row r="1" spans="1:4">
      <c r="A1" t="s">
        <v>2216</v>
      </c>
      <c r="B1" t="s">
        <v>520</v>
      </c>
      <c r="C1" t="s">
        <v>521</v>
      </c>
      <c r="D1" t="s">
        <v>2215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698</v>
      </c>
      <c r="C8" t="s">
        <v>710</v>
      </c>
      <c r="D8" t="s">
        <v>711</v>
      </c>
    </row>
    <row r="9" spans="1:4">
      <c r="A9">
        <v>8</v>
      </c>
      <c r="B9" t="s">
        <v>698</v>
      </c>
      <c r="C9" t="s">
        <v>712</v>
      </c>
      <c r="D9" t="s">
        <v>713</v>
      </c>
    </row>
    <row r="10" spans="1:4">
      <c r="A10">
        <v>9</v>
      </c>
      <c r="B10" t="s">
        <v>698</v>
      </c>
      <c r="C10" t="s">
        <v>714</v>
      </c>
      <c r="D10" t="s">
        <v>715</v>
      </c>
    </row>
    <row r="11" spans="1:4">
      <c r="A11">
        <v>10</v>
      </c>
      <c r="B11" t="s">
        <v>698</v>
      </c>
      <c r="C11" t="s">
        <v>716</v>
      </c>
      <c r="D11" t="s">
        <v>717</v>
      </c>
    </row>
    <row r="12" spans="1:4">
      <c r="A12">
        <v>11</v>
      </c>
      <c r="B12" t="s">
        <v>698</v>
      </c>
      <c r="C12" t="s">
        <v>718</v>
      </c>
      <c r="D12" t="s">
        <v>719</v>
      </c>
    </row>
    <row r="13" spans="1:4">
      <c r="A13">
        <v>12</v>
      </c>
      <c r="B13" t="s">
        <v>720</v>
      </c>
      <c r="C13" t="s">
        <v>720</v>
      </c>
      <c r="D13" t="s">
        <v>721</v>
      </c>
    </row>
    <row r="14" spans="1:4">
      <c r="A14">
        <v>13</v>
      </c>
      <c r="B14" t="s">
        <v>720</v>
      </c>
      <c r="C14" t="s">
        <v>722</v>
      </c>
      <c r="D14" t="s">
        <v>723</v>
      </c>
    </row>
    <row r="15" spans="1:4">
      <c r="A15">
        <v>14</v>
      </c>
      <c r="B15" t="s">
        <v>720</v>
      </c>
      <c r="C15" t="s">
        <v>724</v>
      </c>
      <c r="D15" t="s">
        <v>725</v>
      </c>
    </row>
    <row r="16" spans="1:4">
      <c r="A16">
        <v>15</v>
      </c>
      <c r="B16" t="s">
        <v>720</v>
      </c>
      <c r="C16" t="s">
        <v>726</v>
      </c>
      <c r="D16" t="s">
        <v>727</v>
      </c>
    </row>
    <row r="17" spans="1:4">
      <c r="A17">
        <v>16</v>
      </c>
      <c r="B17" t="s">
        <v>720</v>
      </c>
      <c r="C17" t="s">
        <v>728</v>
      </c>
      <c r="D17" t="s">
        <v>729</v>
      </c>
    </row>
    <row r="18" spans="1:4">
      <c r="A18">
        <v>17</v>
      </c>
      <c r="B18" t="s">
        <v>720</v>
      </c>
      <c r="C18" t="s">
        <v>730</v>
      </c>
      <c r="D18" t="s">
        <v>731</v>
      </c>
    </row>
    <row r="19" spans="1:4">
      <c r="A19">
        <v>18</v>
      </c>
      <c r="B19" t="s">
        <v>720</v>
      </c>
      <c r="C19" t="s">
        <v>732</v>
      </c>
      <c r="D19" t="s">
        <v>733</v>
      </c>
    </row>
    <row r="20" spans="1:4">
      <c r="A20">
        <v>19</v>
      </c>
      <c r="B20" t="s">
        <v>720</v>
      </c>
      <c r="C20" t="s">
        <v>734</v>
      </c>
      <c r="D20" t="s">
        <v>735</v>
      </c>
    </row>
    <row r="21" spans="1:4">
      <c r="A21">
        <v>20</v>
      </c>
      <c r="B21" t="s">
        <v>720</v>
      </c>
      <c r="C21" t="s">
        <v>736</v>
      </c>
      <c r="D21" t="s">
        <v>737</v>
      </c>
    </row>
    <row r="22" spans="1:4">
      <c r="A22">
        <v>21</v>
      </c>
      <c r="B22" t="s">
        <v>720</v>
      </c>
      <c r="C22" t="s">
        <v>738</v>
      </c>
      <c r="D22" t="s">
        <v>739</v>
      </c>
    </row>
    <row r="23" spans="1:4">
      <c r="A23">
        <v>22</v>
      </c>
      <c r="B23" t="s">
        <v>720</v>
      </c>
      <c r="C23" t="s">
        <v>740</v>
      </c>
      <c r="D23" t="s">
        <v>741</v>
      </c>
    </row>
    <row r="24" spans="1:4">
      <c r="A24">
        <v>23</v>
      </c>
      <c r="B24" t="s">
        <v>720</v>
      </c>
      <c r="C24" t="s">
        <v>742</v>
      </c>
      <c r="D24" t="s">
        <v>743</v>
      </c>
    </row>
    <row r="25" spans="1:4">
      <c r="A25">
        <v>24</v>
      </c>
      <c r="B25" t="s">
        <v>720</v>
      </c>
      <c r="C25" t="s">
        <v>744</v>
      </c>
      <c r="D25" t="s">
        <v>745</v>
      </c>
    </row>
    <row r="26" spans="1:4">
      <c r="A26">
        <v>25</v>
      </c>
      <c r="B26" t="s">
        <v>720</v>
      </c>
      <c r="C26" t="s">
        <v>746</v>
      </c>
      <c r="D26" t="s">
        <v>747</v>
      </c>
    </row>
    <row r="27" spans="1:4">
      <c r="A27">
        <v>26</v>
      </c>
      <c r="B27" t="s">
        <v>720</v>
      </c>
      <c r="C27" t="s">
        <v>748</v>
      </c>
      <c r="D27" t="s">
        <v>749</v>
      </c>
    </row>
    <row r="28" spans="1:4">
      <c r="A28">
        <v>27</v>
      </c>
      <c r="B28" t="s">
        <v>720</v>
      </c>
      <c r="C28" t="s">
        <v>750</v>
      </c>
      <c r="D28" t="s">
        <v>751</v>
      </c>
    </row>
    <row r="29" spans="1:4">
      <c r="A29">
        <v>28</v>
      </c>
      <c r="B29" t="s">
        <v>720</v>
      </c>
      <c r="C29" t="s">
        <v>752</v>
      </c>
      <c r="D29" t="s">
        <v>753</v>
      </c>
    </row>
    <row r="30" spans="1:4">
      <c r="A30">
        <v>29</v>
      </c>
      <c r="B30" t="s">
        <v>720</v>
      </c>
      <c r="C30" t="s">
        <v>754</v>
      </c>
      <c r="D30" t="s">
        <v>755</v>
      </c>
    </row>
    <row r="31" spans="1:4">
      <c r="A31">
        <v>30</v>
      </c>
      <c r="B31" t="s">
        <v>720</v>
      </c>
      <c r="C31" t="s">
        <v>756</v>
      </c>
      <c r="D31" t="s">
        <v>757</v>
      </c>
    </row>
    <row r="32" spans="1:4">
      <c r="A32">
        <v>31</v>
      </c>
      <c r="B32" t="s">
        <v>720</v>
      </c>
      <c r="C32" t="s">
        <v>758</v>
      </c>
      <c r="D32" t="s">
        <v>759</v>
      </c>
    </row>
    <row r="33" spans="1:4">
      <c r="A33">
        <v>32</v>
      </c>
      <c r="B33" t="s">
        <v>720</v>
      </c>
      <c r="C33" t="s">
        <v>760</v>
      </c>
      <c r="D33" t="s">
        <v>761</v>
      </c>
    </row>
    <row r="34" spans="1:4">
      <c r="A34">
        <v>33</v>
      </c>
      <c r="B34" t="s">
        <v>720</v>
      </c>
      <c r="C34" t="s">
        <v>762</v>
      </c>
      <c r="D34" t="s">
        <v>763</v>
      </c>
    </row>
    <row r="35" spans="1:4">
      <c r="A35">
        <v>34</v>
      </c>
      <c r="B35" t="s">
        <v>720</v>
      </c>
      <c r="C35" t="s">
        <v>764</v>
      </c>
      <c r="D35" t="s">
        <v>765</v>
      </c>
    </row>
    <row r="36" spans="1:4">
      <c r="A36">
        <v>35</v>
      </c>
      <c r="B36" t="s">
        <v>720</v>
      </c>
      <c r="C36" t="s">
        <v>766</v>
      </c>
      <c r="D36" t="s">
        <v>767</v>
      </c>
    </row>
    <row r="37" spans="1:4">
      <c r="A37">
        <v>36</v>
      </c>
      <c r="B37" t="s">
        <v>720</v>
      </c>
      <c r="C37" t="s">
        <v>768</v>
      </c>
      <c r="D37" t="s">
        <v>769</v>
      </c>
    </row>
    <row r="38" spans="1:4">
      <c r="A38">
        <v>37</v>
      </c>
      <c r="B38" t="s">
        <v>720</v>
      </c>
      <c r="C38" t="s">
        <v>770</v>
      </c>
      <c r="D38" t="s">
        <v>771</v>
      </c>
    </row>
    <row r="39" spans="1:4">
      <c r="A39">
        <v>38</v>
      </c>
      <c r="B39" t="s">
        <v>772</v>
      </c>
      <c r="C39" t="s">
        <v>772</v>
      </c>
      <c r="D39" t="s">
        <v>773</v>
      </c>
    </row>
    <row r="40" spans="1:4">
      <c r="A40">
        <v>39</v>
      </c>
      <c r="B40" t="s">
        <v>772</v>
      </c>
      <c r="C40" t="s">
        <v>774</v>
      </c>
      <c r="D40" t="s">
        <v>775</v>
      </c>
    </row>
    <row r="41" spans="1:4">
      <c r="A41">
        <v>40</v>
      </c>
      <c r="B41" t="s">
        <v>772</v>
      </c>
      <c r="C41" t="s">
        <v>776</v>
      </c>
      <c r="D41" t="s">
        <v>777</v>
      </c>
    </row>
    <row r="42" spans="1:4">
      <c r="A42">
        <v>41</v>
      </c>
      <c r="B42" t="s">
        <v>772</v>
      </c>
      <c r="C42" t="s">
        <v>778</v>
      </c>
      <c r="D42" t="s">
        <v>779</v>
      </c>
    </row>
    <row r="43" spans="1:4">
      <c r="A43">
        <v>42</v>
      </c>
      <c r="B43" t="s">
        <v>772</v>
      </c>
      <c r="C43" t="s">
        <v>780</v>
      </c>
      <c r="D43" t="s">
        <v>781</v>
      </c>
    </row>
    <row r="44" spans="1:4">
      <c r="A44">
        <v>43</v>
      </c>
      <c r="B44" t="s">
        <v>772</v>
      </c>
      <c r="C44" t="s">
        <v>782</v>
      </c>
      <c r="D44" t="s">
        <v>783</v>
      </c>
    </row>
    <row r="45" spans="1:4">
      <c r="A45">
        <v>44</v>
      </c>
      <c r="B45" t="s">
        <v>772</v>
      </c>
      <c r="C45" t="s">
        <v>784</v>
      </c>
      <c r="D45" t="s">
        <v>785</v>
      </c>
    </row>
    <row r="46" spans="1:4">
      <c r="A46">
        <v>45</v>
      </c>
      <c r="B46" t="s">
        <v>772</v>
      </c>
      <c r="C46" t="s">
        <v>786</v>
      </c>
      <c r="D46" t="s">
        <v>787</v>
      </c>
    </row>
    <row r="47" spans="1:4">
      <c r="A47">
        <v>46</v>
      </c>
      <c r="B47" t="s">
        <v>772</v>
      </c>
      <c r="C47" t="s">
        <v>788</v>
      </c>
      <c r="D47" t="s">
        <v>789</v>
      </c>
    </row>
    <row r="48" spans="1:4">
      <c r="A48">
        <v>47</v>
      </c>
      <c r="B48" t="s">
        <v>772</v>
      </c>
      <c r="C48" t="s">
        <v>790</v>
      </c>
      <c r="D48" t="s">
        <v>791</v>
      </c>
    </row>
    <row r="49" spans="1:4">
      <c r="A49">
        <v>48</v>
      </c>
      <c r="B49" t="s">
        <v>772</v>
      </c>
      <c r="C49" t="s">
        <v>792</v>
      </c>
      <c r="D49" t="s">
        <v>793</v>
      </c>
    </row>
    <row r="50" spans="1:4">
      <c r="A50">
        <v>49</v>
      </c>
      <c r="B50" t="s">
        <v>772</v>
      </c>
      <c r="C50" t="s">
        <v>794</v>
      </c>
      <c r="D50" t="s">
        <v>795</v>
      </c>
    </row>
    <row r="51" spans="1:4">
      <c r="A51">
        <v>50</v>
      </c>
      <c r="B51" t="s">
        <v>772</v>
      </c>
      <c r="C51" t="s">
        <v>796</v>
      </c>
      <c r="D51" t="s">
        <v>797</v>
      </c>
    </row>
    <row r="52" spans="1:4">
      <c r="A52">
        <v>51</v>
      </c>
      <c r="B52" t="s">
        <v>772</v>
      </c>
      <c r="C52" t="s">
        <v>798</v>
      </c>
      <c r="D52" t="s">
        <v>799</v>
      </c>
    </row>
    <row r="53" spans="1:4">
      <c r="A53">
        <v>52</v>
      </c>
      <c r="B53" t="s">
        <v>800</v>
      </c>
      <c r="C53" t="s">
        <v>800</v>
      </c>
      <c r="D53" t="s">
        <v>801</v>
      </c>
    </row>
    <row r="54" spans="1:4">
      <c r="A54">
        <v>53</v>
      </c>
      <c r="B54" t="s">
        <v>800</v>
      </c>
      <c r="C54" t="s">
        <v>802</v>
      </c>
      <c r="D54" t="s">
        <v>803</v>
      </c>
    </row>
    <row r="55" spans="1:4">
      <c r="A55">
        <v>54</v>
      </c>
      <c r="B55" t="s">
        <v>800</v>
      </c>
      <c r="C55" t="s">
        <v>804</v>
      </c>
      <c r="D55" t="s">
        <v>805</v>
      </c>
    </row>
    <row r="56" spans="1:4">
      <c r="A56">
        <v>55</v>
      </c>
      <c r="B56" t="s">
        <v>800</v>
      </c>
      <c r="C56" t="s">
        <v>806</v>
      </c>
      <c r="D56" t="s">
        <v>807</v>
      </c>
    </row>
    <row r="57" spans="1:4">
      <c r="A57">
        <v>56</v>
      </c>
      <c r="B57" t="s">
        <v>800</v>
      </c>
      <c r="C57" t="s">
        <v>808</v>
      </c>
      <c r="D57" t="s">
        <v>809</v>
      </c>
    </row>
    <row r="58" spans="1:4">
      <c r="A58">
        <v>57</v>
      </c>
      <c r="B58" t="s">
        <v>800</v>
      </c>
      <c r="C58" t="s">
        <v>810</v>
      </c>
      <c r="D58" t="s">
        <v>811</v>
      </c>
    </row>
    <row r="59" spans="1:4">
      <c r="A59">
        <v>58</v>
      </c>
      <c r="B59" t="s">
        <v>800</v>
      </c>
      <c r="C59" t="s">
        <v>812</v>
      </c>
      <c r="D59" t="s">
        <v>813</v>
      </c>
    </row>
    <row r="60" spans="1:4">
      <c r="A60">
        <v>59</v>
      </c>
      <c r="B60" t="s">
        <v>800</v>
      </c>
      <c r="C60" t="s">
        <v>814</v>
      </c>
      <c r="D60" t="s">
        <v>815</v>
      </c>
    </row>
    <row r="61" spans="1:4">
      <c r="A61">
        <v>60</v>
      </c>
      <c r="B61" t="s">
        <v>800</v>
      </c>
      <c r="C61" t="s">
        <v>816</v>
      </c>
      <c r="D61" t="s">
        <v>817</v>
      </c>
    </row>
    <row r="62" spans="1:4">
      <c r="A62">
        <v>61</v>
      </c>
      <c r="B62" t="s">
        <v>800</v>
      </c>
      <c r="C62" t="s">
        <v>818</v>
      </c>
      <c r="D62" t="s">
        <v>819</v>
      </c>
    </row>
    <row r="63" spans="1:4">
      <c r="A63">
        <v>62</v>
      </c>
      <c r="B63" t="s">
        <v>800</v>
      </c>
      <c r="C63" t="s">
        <v>820</v>
      </c>
      <c r="D63" t="s">
        <v>821</v>
      </c>
    </row>
    <row r="64" spans="1:4">
      <c r="A64">
        <v>63</v>
      </c>
      <c r="B64" t="s">
        <v>800</v>
      </c>
      <c r="C64" t="s">
        <v>822</v>
      </c>
      <c r="D64" t="s">
        <v>823</v>
      </c>
    </row>
    <row r="65" spans="1:4">
      <c r="A65">
        <v>64</v>
      </c>
      <c r="B65" t="s">
        <v>800</v>
      </c>
      <c r="C65" t="s">
        <v>824</v>
      </c>
      <c r="D65" t="s">
        <v>825</v>
      </c>
    </row>
    <row r="66" spans="1:4">
      <c r="A66">
        <v>65</v>
      </c>
      <c r="B66" t="s">
        <v>800</v>
      </c>
      <c r="C66" t="s">
        <v>826</v>
      </c>
      <c r="D66" t="s">
        <v>827</v>
      </c>
    </row>
    <row r="67" spans="1:4">
      <c r="A67">
        <v>66</v>
      </c>
      <c r="B67" t="s">
        <v>828</v>
      </c>
      <c r="C67" t="s">
        <v>828</v>
      </c>
      <c r="D67" t="s">
        <v>829</v>
      </c>
    </row>
    <row r="68" spans="1:4">
      <c r="A68">
        <v>67</v>
      </c>
      <c r="B68" t="s">
        <v>828</v>
      </c>
      <c r="C68" t="s">
        <v>830</v>
      </c>
      <c r="D68" t="s">
        <v>831</v>
      </c>
    </row>
    <row r="69" spans="1:4">
      <c r="A69">
        <v>68</v>
      </c>
      <c r="B69" t="s">
        <v>828</v>
      </c>
      <c r="C69" t="s">
        <v>832</v>
      </c>
      <c r="D69" t="s">
        <v>833</v>
      </c>
    </row>
    <row r="70" spans="1:4">
      <c r="A70">
        <v>69</v>
      </c>
      <c r="B70" t="s">
        <v>828</v>
      </c>
      <c r="C70" t="s">
        <v>834</v>
      </c>
      <c r="D70" t="s">
        <v>835</v>
      </c>
    </row>
    <row r="71" spans="1:4">
      <c r="A71">
        <v>70</v>
      </c>
      <c r="B71" t="s">
        <v>828</v>
      </c>
      <c r="C71" t="s">
        <v>836</v>
      </c>
      <c r="D71" t="s">
        <v>837</v>
      </c>
    </row>
    <row r="72" spans="1:4">
      <c r="A72">
        <v>71</v>
      </c>
      <c r="B72" t="s">
        <v>828</v>
      </c>
      <c r="C72" t="s">
        <v>838</v>
      </c>
      <c r="D72" t="s">
        <v>839</v>
      </c>
    </row>
    <row r="73" spans="1:4">
      <c r="A73">
        <v>72</v>
      </c>
      <c r="B73" t="s">
        <v>828</v>
      </c>
      <c r="C73" t="s">
        <v>840</v>
      </c>
      <c r="D73" t="s">
        <v>841</v>
      </c>
    </row>
    <row r="74" spans="1:4">
      <c r="A74">
        <v>73</v>
      </c>
      <c r="B74" t="s">
        <v>828</v>
      </c>
      <c r="C74" t="s">
        <v>842</v>
      </c>
      <c r="D74" t="s">
        <v>843</v>
      </c>
    </row>
    <row r="75" spans="1:4">
      <c r="A75">
        <v>74</v>
      </c>
      <c r="B75" t="s">
        <v>828</v>
      </c>
      <c r="C75" t="s">
        <v>844</v>
      </c>
      <c r="D75" t="s">
        <v>845</v>
      </c>
    </row>
    <row r="76" spans="1:4">
      <c r="A76">
        <v>75</v>
      </c>
      <c r="B76" t="s">
        <v>828</v>
      </c>
      <c r="C76" t="s">
        <v>846</v>
      </c>
      <c r="D76" t="s">
        <v>847</v>
      </c>
    </row>
    <row r="77" spans="1:4">
      <c r="A77">
        <v>76</v>
      </c>
      <c r="B77" t="s">
        <v>828</v>
      </c>
      <c r="C77" t="s">
        <v>848</v>
      </c>
      <c r="D77" t="s">
        <v>849</v>
      </c>
    </row>
    <row r="78" spans="1:4">
      <c r="A78">
        <v>77</v>
      </c>
      <c r="B78" t="s">
        <v>828</v>
      </c>
      <c r="C78" t="s">
        <v>850</v>
      </c>
      <c r="D78" t="s">
        <v>851</v>
      </c>
    </row>
    <row r="79" spans="1:4">
      <c r="A79">
        <v>78</v>
      </c>
      <c r="B79" t="s">
        <v>828</v>
      </c>
      <c r="C79" t="s">
        <v>852</v>
      </c>
      <c r="D79" t="s">
        <v>853</v>
      </c>
    </row>
    <row r="80" spans="1:4">
      <c r="A80">
        <v>79</v>
      </c>
      <c r="B80" t="s">
        <v>828</v>
      </c>
      <c r="C80" t="s">
        <v>854</v>
      </c>
      <c r="D80" t="s">
        <v>855</v>
      </c>
    </row>
    <row r="81" spans="1:4">
      <c r="A81">
        <v>80</v>
      </c>
      <c r="B81" t="s">
        <v>828</v>
      </c>
      <c r="C81" t="s">
        <v>856</v>
      </c>
      <c r="D81" t="s">
        <v>857</v>
      </c>
    </row>
    <row r="82" spans="1:4">
      <c r="A82">
        <v>81</v>
      </c>
      <c r="B82" t="s">
        <v>828</v>
      </c>
      <c r="C82" t="s">
        <v>858</v>
      </c>
      <c r="D82" t="s">
        <v>859</v>
      </c>
    </row>
    <row r="83" spans="1:4">
      <c r="A83">
        <v>82</v>
      </c>
      <c r="B83" t="s">
        <v>860</v>
      </c>
      <c r="C83" t="s">
        <v>860</v>
      </c>
      <c r="D83" t="s">
        <v>861</v>
      </c>
    </row>
    <row r="84" spans="1:4">
      <c r="A84">
        <v>83</v>
      </c>
      <c r="B84" t="s">
        <v>860</v>
      </c>
      <c r="C84" t="s">
        <v>862</v>
      </c>
      <c r="D84" t="s">
        <v>863</v>
      </c>
    </row>
    <row r="85" spans="1:4">
      <c r="A85">
        <v>84</v>
      </c>
      <c r="B85" t="s">
        <v>860</v>
      </c>
      <c r="C85" t="s">
        <v>864</v>
      </c>
      <c r="D85" t="s">
        <v>865</v>
      </c>
    </row>
    <row r="86" spans="1:4">
      <c r="A86">
        <v>85</v>
      </c>
      <c r="B86" t="s">
        <v>860</v>
      </c>
      <c r="C86" t="s">
        <v>866</v>
      </c>
      <c r="D86" t="s">
        <v>867</v>
      </c>
    </row>
    <row r="87" spans="1:4">
      <c r="A87">
        <v>86</v>
      </c>
      <c r="B87" t="s">
        <v>860</v>
      </c>
      <c r="C87" t="s">
        <v>868</v>
      </c>
      <c r="D87" t="s">
        <v>869</v>
      </c>
    </row>
    <row r="88" spans="1:4">
      <c r="A88">
        <v>87</v>
      </c>
      <c r="B88" t="s">
        <v>860</v>
      </c>
      <c r="C88" t="s">
        <v>870</v>
      </c>
      <c r="D88" t="s">
        <v>871</v>
      </c>
    </row>
    <row r="89" spans="1:4">
      <c r="A89">
        <v>88</v>
      </c>
      <c r="B89" t="s">
        <v>860</v>
      </c>
      <c r="C89" t="s">
        <v>872</v>
      </c>
      <c r="D89" t="s">
        <v>873</v>
      </c>
    </row>
    <row r="90" spans="1:4">
      <c r="A90">
        <v>89</v>
      </c>
      <c r="B90" t="s">
        <v>860</v>
      </c>
      <c r="C90" t="s">
        <v>874</v>
      </c>
      <c r="D90" t="s">
        <v>875</v>
      </c>
    </row>
    <row r="91" spans="1:4">
      <c r="A91">
        <v>90</v>
      </c>
      <c r="B91" t="s">
        <v>860</v>
      </c>
      <c r="C91" t="s">
        <v>876</v>
      </c>
      <c r="D91" t="s">
        <v>877</v>
      </c>
    </row>
    <row r="92" spans="1:4">
      <c r="A92">
        <v>91</v>
      </c>
      <c r="B92" t="s">
        <v>860</v>
      </c>
      <c r="C92" t="s">
        <v>878</v>
      </c>
      <c r="D92" t="s">
        <v>879</v>
      </c>
    </row>
    <row r="93" spans="1:4">
      <c r="A93">
        <v>92</v>
      </c>
      <c r="B93" t="s">
        <v>860</v>
      </c>
      <c r="C93" t="s">
        <v>880</v>
      </c>
      <c r="D93" t="s">
        <v>881</v>
      </c>
    </row>
    <row r="94" spans="1:4">
      <c r="A94">
        <v>93</v>
      </c>
      <c r="B94" t="s">
        <v>860</v>
      </c>
      <c r="C94" t="s">
        <v>882</v>
      </c>
      <c r="D94" t="s">
        <v>883</v>
      </c>
    </row>
    <row r="95" spans="1:4">
      <c r="A95">
        <v>94</v>
      </c>
      <c r="B95" t="s">
        <v>860</v>
      </c>
      <c r="C95" t="s">
        <v>884</v>
      </c>
      <c r="D95" t="s">
        <v>885</v>
      </c>
    </row>
    <row r="96" spans="1:4">
      <c r="A96">
        <v>95</v>
      </c>
      <c r="B96" t="s">
        <v>860</v>
      </c>
      <c r="C96" t="s">
        <v>886</v>
      </c>
      <c r="D96" t="s">
        <v>887</v>
      </c>
    </row>
    <row r="97" spans="1:4">
      <c r="A97">
        <v>96</v>
      </c>
      <c r="B97" t="s">
        <v>860</v>
      </c>
      <c r="C97" t="s">
        <v>888</v>
      </c>
      <c r="D97" t="s">
        <v>889</v>
      </c>
    </row>
    <row r="98" spans="1:4">
      <c r="A98">
        <v>97</v>
      </c>
      <c r="B98" t="s">
        <v>860</v>
      </c>
      <c r="C98" t="s">
        <v>890</v>
      </c>
      <c r="D98" t="s">
        <v>891</v>
      </c>
    </row>
    <row r="99" spans="1:4">
      <c r="A99">
        <v>98</v>
      </c>
      <c r="B99" t="s">
        <v>860</v>
      </c>
      <c r="C99" t="s">
        <v>892</v>
      </c>
      <c r="D99" t="s">
        <v>893</v>
      </c>
    </row>
    <row r="100" spans="1:4">
      <c r="A100">
        <v>99</v>
      </c>
      <c r="B100" t="s">
        <v>860</v>
      </c>
      <c r="C100" t="s">
        <v>894</v>
      </c>
      <c r="D100" t="s">
        <v>895</v>
      </c>
    </row>
    <row r="101" spans="1:4">
      <c r="A101">
        <v>100</v>
      </c>
      <c r="B101" t="s">
        <v>860</v>
      </c>
      <c r="C101" t="s">
        <v>896</v>
      </c>
      <c r="D101" t="s">
        <v>897</v>
      </c>
    </row>
    <row r="102" spans="1:4">
      <c r="A102">
        <v>101</v>
      </c>
      <c r="B102" t="s">
        <v>860</v>
      </c>
      <c r="C102" t="s">
        <v>898</v>
      </c>
      <c r="D102" t="s">
        <v>899</v>
      </c>
    </row>
    <row r="103" spans="1:4">
      <c r="A103">
        <v>102</v>
      </c>
      <c r="B103" t="s">
        <v>860</v>
      </c>
      <c r="C103" t="s">
        <v>900</v>
      </c>
      <c r="D103" t="s">
        <v>901</v>
      </c>
    </row>
    <row r="104" spans="1:4">
      <c r="A104">
        <v>103</v>
      </c>
      <c r="B104" t="s">
        <v>902</v>
      </c>
      <c r="C104" t="s">
        <v>902</v>
      </c>
      <c r="D104" t="s">
        <v>903</v>
      </c>
    </row>
    <row r="105" spans="1:4">
      <c r="A105">
        <v>104</v>
      </c>
      <c r="B105" t="s">
        <v>902</v>
      </c>
      <c r="C105" t="s">
        <v>904</v>
      </c>
      <c r="D105" t="s">
        <v>905</v>
      </c>
    </row>
    <row r="106" spans="1:4">
      <c r="A106">
        <v>105</v>
      </c>
      <c r="B106" t="s">
        <v>902</v>
      </c>
      <c r="C106" t="s">
        <v>906</v>
      </c>
      <c r="D106" t="s">
        <v>907</v>
      </c>
    </row>
    <row r="107" spans="1:4">
      <c r="A107">
        <v>106</v>
      </c>
      <c r="B107" t="s">
        <v>902</v>
      </c>
      <c r="C107" t="s">
        <v>908</v>
      </c>
      <c r="D107" t="s">
        <v>909</v>
      </c>
    </row>
    <row r="108" spans="1:4">
      <c r="A108">
        <v>107</v>
      </c>
      <c r="B108" t="s">
        <v>902</v>
      </c>
      <c r="C108" t="s">
        <v>910</v>
      </c>
      <c r="D108" t="s">
        <v>911</v>
      </c>
    </row>
    <row r="109" spans="1:4">
      <c r="A109">
        <v>108</v>
      </c>
      <c r="B109" t="s">
        <v>902</v>
      </c>
      <c r="C109" t="s">
        <v>912</v>
      </c>
      <c r="D109" t="s">
        <v>913</v>
      </c>
    </row>
    <row r="110" spans="1:4">
      <c r="A110">
        <v>109</v>
      </c>
      <c r="B110" t="s">
        <v>902</v>
      </c>
      <c r="C110" t="s">
        <v>914</v>
      </c>
      <c r="D110" t="s">
        <v>915</v>
      </c>
    </row>
    <row r="111" spans="1:4">
      <c r="A111">
        <v>110</v>
      </c>
      <c r="B111" t="s">
        <v>902</v>
      </c>
      <c r="C111" t="s">
        <v>916</v>
      </c>
      <c r="D111" t="s">
        <v>917</v>
      </c>
    </row>
    <row r="112" spans="1:4">
      <c r="A112">
        <v>111</v>
      </c>
      <c r="B112" t="s">
        <v>902</v>
      </c>
      <c r="C112" t="s">
        <v>918</v>
      </c>
      <c r="D112" t="s">
        <v>919</v>
      </c>
    </row>
    <row r="113" spans="1:4">
      <c r="A113">
        <v>112</v>
      </c>
      <c r="B113" t="s">
        <v>902</v>
      </c>
      <c r="C113" t="s">
        <v>920</v>
      </c>
      <c r="D113" t="s">
        <v>921</v>
      </c>
    </row>
    <row r="114" spans="1:4">
      <c r="A114">
        <v>113</v>
      </c>
      <c r="B114" t="s">
        <v>902</v>
      </c>
      <c r="C114" t="s">
        <v>922</v>
      </c>
      <c r="D114" t="s">
        <v>923</v>
      </c>
    </row>
    <row r="115" spans="1:4">
      <c r="A115">
        <v>114</v>
      </c>
      <c r="B115" t="s">
        <v>902</v>
      </c>
      <c r="C115" t="s">
        <v>924</v>
      </c>
      <c r="D115" t="s">
        <v>925</v>
      </c>
    </row>
    <row r="116" spans="1:4">
      <c r="A116">
        <v>115</v>
      </c>
      <c r="B116" t="s">
        <v>902</v>
      </c>
      <c r="C116" t="s">
        <v>926</v>
      </c>
      <c r="D116" t="s">
        <v>927</v>
      </c>
    </row>
    <row r="117" spans="1:4">
      <c r="A117">
        <v>116</v>
      </c>
      <c r="B117" t="s">
        <v>902</v>
      </c>
      <c r="C117" t="s">
        <v>928</v>
      </c>
      <c r="D117" t="s">
        <v>929</v>
      </c>
    </row>
    <row r="118" spans="1:4">
      <c r="A118">
        <v>117</v>
      </c>
      <c r="B118" t="s">
        <v>902</v>
      </c>
      <c r="C118" t="s">
        <v>930</v>
      </c>
      <c r="D118" t="s">
        <v>931</v>
      </c>
    </row>
    <row r="119" spans="1:4">
      <c r="A119">
        <v>118</v>
      </c>
      <c r="B119" t="s">
        <v>902</v>
      </c>
      <c r="C119" t="s">
        <v>932</v>
      </c>
      <c r="D119" t="s">
        <v>933</v>
      </c>
    </row>
    <row r="120" spans="1:4">
      <c r="A120">
        <v>119</v>
      </c>
      <c r="B120" t="s">
        <v>902</v>
      </c>
      <c r="C120" t="s">
        <v>934</v>
      </c>
      <c r="D120" t="s">
        <v>935</v>
      </c>
    </row>
    <row r="121" spans="1:4">
      <c r="A121">
        <v>120</v>
      </c>
      <c r="B121" t="s">
        <v>902</v>
      </c>
      <c r="C121" t="s">
        <v>936</v>
      </c>
      <c r="D121" t="s">
        <v>937</v>
      </c>
    </row>
    <row r="122" spans="1:4">
      <c r="A122">
        <v>121</v>
      </c>
      <c r="B122" t="s">
        <v>902</v>
      </c>
      <c r="C122" t="s">
        <v>938</v>
      </c>
      <c r="D122" t="s">
        <v>939</v>
      </c>
    </row>
    <row r="123" spans="1:4">
      <c r="A123">
        <v>122</v>
      </c>
      <c r="B123" t="s">
        <v>902</v>
      </c>
      <c r="C123" t="s">
        <v>940</v>
      </c>
      <c r="D123" t="s">
        <v>941</v>
      </c>
    </row>
    <row r="124" spans="1:4">
      <c r="A124">
        <v>123</v>
      </c>
      <c r="B124" t="s">
        <v>902</v>
      </c>
      <c r="C124" t="s">
        <v>942</v>
      </c>
      <c r="D124" t="s">
        <v>943</v>
      </c>
    </row>
    <row r="125" spans="1:4">
      <c r="A125">
        <v>124</v>
      </c>
      <c r="B125" t="s">
        <v>944</v>
      </c>
      <c r="C125" t="s">
        <v>944</v>
      </c>
      <c r="D125" t="s">
        <v>945</v>
      </c>
    </row>
    <row r="126" spans="1:4">
      <c r="A126">
        <v>125</v>
      </c>
      <c r="B126" t="s">
        <v>944</v>
      </c>
      <c r="C126" t="s">
        <v>946</v>
      </c>
      <c r="D126" t="s">
        <v>947</v>
      </c>
    </row>
    <row r="127" spans="1:4">
      <c r="A127">
        <v>126</v>
      </c>
      <c r="B127" t="s">
        <v>944</v>
      </c>
      <c r="C127" t="s">
        <v>948</v>
      </c>
      <c r="D127" t="s">
        <v>949</v>
      </c>
    </row>
    <row r="128" spans="1:4">
      <c r="A128">
        <v>127</v>
      </c>
      <c r="B128" t="s">
        <v>944</v>
      </c>
      <c r="C128" t="s">
        <v>950</v>
      </c>
      <c r="D128" t="s">
        <v>951</v>
      </c>
    </row>
    <row r="129" spans="1:4">
      <c r="A129">
        <v>128</v>
      </c>
      <c r="B129" t="s">
        <v>944</v>
      </c>
      <c r="C129" t="s">
        <v>952</v>
      </c>
      <c r="D129" t="s">
        <v>953</v>
      </c>
    </row>
    <row r="130" spans="1:4">
      <c r="A130">
        <v>129</v>
      </c>
      <c r="B130" t="s">
        <v>944</v>
      </c>
      <c r="C130" t="s">
        <v>954</v>
      </c>
      <c r="D130" t="s">
        <v>955</v>
      </c>
    </row>
    <row r="131" spans="1:4">
      <c r="A131">
        <v>130</v>
      </c>
      <c r="B131" t="s">
        <v>944</v>
      </c>
      <c r="C131" t="s">
        <v>956</v>
      </c>
      <c r="D131" t="s">
        <v>957</v>
      </c>
    </row>
    <row r="132" spans="1:4">
      <c r="A132">
        <v>131</v>
      </c>
      <c r="B132" t="s">
        <v>944</v>
      </c>
      <c r="C132" t="s">
        <v>958</v>
      </c>
      <c r="D132" t="s">
        <v>959</v>
      </c>
    </row>
    <row r="133" spans="1:4">
      <c r="A133">
        <v>132</v>
      </c>
      <c r="B133" t="s">
        <v>944</v>
      </c>
      <c r="C133" t="s">
        <v>960</v>
      </c>
      <c r="D133" t="s">
        <v>961</v>
      </c>
    </row>
    <row r="134" spans="1:4">
      <c r="A134">
        <v>133</v>
      </c>
      <c r="B134" t="s">
        <v>944</v>
      </c>
      <c r="C134" t="s">
        <v>962</v>
      </c>
      <c r="D134" t="s">
        <v>963</v>
      </c>
    </row>
    <row r="135" spans="1:4">
      <c r="A135">
        <v>134</v>
      </c>
      <c r="B135" t="s">
        <v>944</v>
      </c>
      <c r="C135" t="s">
        <v>964</v>
      </c>
      <c r="D135" t="s">
        <v>965</v>
      </c>
    </row>
    <row r="136" spans="1:4">
      <c r="A136">
        <v>135</v>
      </c>
      <c r="B136" t="s">
        <v>966</v>
      </c>
      <c r="C136" t="s">
        <v>966</v>
      </c>
      <c r="D136" t="s">
        <v>967</v>
      </c>
    </row>
    <row r="137" spans="1:4">
      <c r="A137">
        <v>136</v>
      </c>
      <c r="B137" t="s">
        <v>966</v>
      </c>
      <c r="C137" t="s">
        <v>968</v>
      </c>
      <c r="D137" t="s">
        <v>969</v>
      </c>
    </row>
    <row r="138" spans="1:4">
      <c r="A138">
        <v>137</v>
      </c>
      <c r="B138" t="s">
        <v>966</v>
      </c>
      <c r="C138" t="s">
        <v>970</v>
      </c>
      <c r="D138" t="s">
        <v>971</v>
      </c>
    </row>
    <row r="139" spans="1:4">
      <c r="A139">
        <v>138</v>
      </c>
      <c r="B139" t="s">
        <v>966</v>
      </c>
      <c r="C139" t="s">
        <v>972</v>
      </c>
      <c r="D139" t="s">
        <v>973</v>
      </c>
    </row>
    <row r="140" spans="1:4">
      <c r="A140">
        <v>139</v>
      </c>
      <c r="B140" t="s">
        <v>966</v>
      </c>
      <c r="C140" t="s">
        <v>974</v>
      </c>
      <c r="D140" t="s">
        <v>975</v>
      </c>
    </row>
    <row r="141" spans="1:4">
      <c r="A141">
        <v>140</v>
      </c>
      <c r="B141" t="s">
        <v>966</v>
      </c>
      <c r="C141" t="s">
        <v>976</v>
      </c>
      <c r="D141" t="s">
        <v>977</v>
      </c>
    </row>
    <row r="142" spans="1:4">
      <c r="A142">
        <v>141</v>
      </c>
      <c r="B142" t="s">
        <v>966</v>
      </c>
      <c r="C142" t="s">
        <v>978</v>
      </c>
      <c r="D142" t="s">
        <v>979</v>
      </c>
    </row>
    <row r="143" spans="1:4">
      <c r="A143">
        <v>142</v>
      </c>
      <c r="B143" t="s">
        <v>966</v>
      </c>
      <c r="C143" t="s">
        <v>980</v>
      </c>
      <c r="D143" t="s">
        <v>981</v>
      </c>
    </row>
    <row r="144" spans="1:4">
      <c r="A144">
        <v>143</v>
      </c>
      <c r="B144" t="s">
        <v>966</v>
      </c>
      <c r="C144" t="s">
        <v>982</v>
      </c>
      <c r="D144" t="s">
        <v>983</v>
      </c>
    </row>
    <row r="145" spans="1:4">
      <c r="A145">
        <v>144</v>
      </c>
      <c r="B145" t="s">
        <v>966</v>
      </c>
      <c r="C145" t="s">
        <v>984</v>
      </c>
      <c r="D145" t="s">
        <v>985</v>
      </c>
    </row>
    <row r="146" spans="1:4">
      <c r="A146">
        <v>145</v>
      </c>
      <c r="B146" t="s">
        <v>966</v>
      </c>
      <c r="C146" t="s">
        <v>986</v>
      </c>
      <c r="D146" t="s">
        <v>987</v>
      </c>
    </row>
    <row r="147" spans="1:4">
      <c r="A147">
        <v>146</v>
      </c>
      <c r="B147" t="s">
        <v>966</v>
      </c>
      <c r="C147" t="s">
        <v>988</v>
      </c>
      <c r="D147" t="s">
        <v>989</v>
      </c>
    </row>
    <row r="148" spans="1:4">
      <c r="A148">
        <v>147</v>
      </c>
      <c r="B148" t="s">
        <v>966</v>
      </c>
      <c r="C148" t="s">
        <v>990</v>
      </c>
      <c r="D148" t="s">
        <v>991</v>
      </c>
    </row>
    <row r="149" spans="1:4">
      <c r="A149">
        <v>148</v>
      </c>
      <c r="B149" t="s">
        <v>966</v>
      </c>
      <c r="C149" t="s">
        <v>992</v>
      </c>
      <c r="D149" t="s">
        <v>993</v>
      </c>
    </row>
    <row r="150" spans="1:4">
      <c r="A150">
        <v>149</v>
      </c>
      <c r="B150" t="s">
        <v>966</v>
      </c>
      <c r="C150" t="s">
        <v>994</v>
      </c>
      <c r="D150" t="s">
        <v>995</v>
      </c>
    </row>
    <row r="151" spans="1:4">
      <c r="A151">
        <v>150</v>
      </c>
      <c r="B151" t="s">
        <v>966</v>
      </c>
      <c r="C151" t="s">
        <v>996</v>
      </c>
      <c r="D151" t="s">
        <v>997</v>
      </c>
    </row>
    <row r="152" spans="1:4">
      <c r="A152">
        <v>151</v>
      </c>
      <c r="B152" t="s">
        <v>998</v>
      </c>
      <c r="C152" t="s">
        <v>998</v>
      </c>
      <c r="D152" t="s">
        <v>999</v>
      </c>
    </row>
    <row r="153" spans="1:4">
      <c r="A153">
        <v>152</v>
      </c>
      <c r="B153" t="s">
        <v>998</v>
      </c>
      <c r="C153" t="s">
        <v>1000</v>
      </c>
      <c r="D153" t="s">
        <v>1001</v>
      </c>
    </row>
    <row r="154" spans="1:4">
      <c r="A154">
        <v>153</v>
      </c>
      <c r="B154" t="s">
        <v>998</v>
      </c>
      <c r="C154" t="s">
        <v>1002</v>
      </c>
      <c r="D154" t="s">
        <v>1003</v>
      </c>
    </row>
    <row r="155" spans="1:4">
      <c r="A155">
        <v>154</v>
      </c>
      <c r="B155" t="s">
        <v>998</v>
      </c>
      <c r="C155" t="s">
        <v>1004</v>
      </c>
      <c r="D155" t="s">
        <v>1005</v>
      </c>
    </row>
    <row r="156" spans="1:4">
      <c r="A156">
        <v>155</v>
      </c>
      <c r="B156" t="s">
        <v>998</v>
      </c>
      <c r="C156" t="s">
        <v>1006</v>
      </c>
      <c r="D156" t="s">
        <v>1007</v>
      </c>
    </row>
    <row r="157" spans="1:4">
      <c r="A157">
        <v>156</v>
      </c>
      <c r="B157" t="s">
        <v>998</v>
      </c>
      <c r="C157" t="s">
        <v>1008</v>
      </c>
      <c r="D157" t="s">
        <v>1009</v>
      </c>
    </row>
    <row r="158" spans="1:4">
      <c r="A158">
        <v>157</v>
      </c>
      <c r="B158" t="s">
        <v>998</v>
      </c>
      <c r="C158" t="s">
        <v>1010</v>
      </c>
      <c r="D158" t="s">
        <v>1011</v>
      </c>
    </row>
    <row r="159" spans="1:4">
      <c r="A159">
        <v>158</v>
      </c>
      <c r="B159" t="s">
        <v>998</v>
      </c>
      <c r="C159" t="s">
        <v>1012</v>
      </c>
      <c r="D159" t="s">
        <v>1013</v>
      </c>
    </row>
    <row r="160" spans="1:4">
      <c r="A160">
        <v>159</v>
      </c>
      <c r="B160" t="s">
        <v>998</v>
      </c>
      <c r="C160" t="s">
        <v>1014</v>
      </c>
      <c r="D160" t="s">
        <v>1015</v>
      </c>
    </row>
    <row r="161" spans="1:4">
      <c r="A161">
        <v>160</v>
      </c>
      <c r="B161" t="s">
        <v>998</v>
      </c>
      <c r="C161" t="s">
        <v>1016</v>
      </c>
      <c r="D161" t="s">
        <v>1017</v>
      </c>
    </row>
    <row r="162" spans="1:4">
      <c r="A162">
        <v>161</v>
      </c>
      <c r="B162" t="s">
        <v>998</v>
      </c>
      <c r="C162" t="s">
        <v>1018</v>
      </c>
      <c r="D162" t="s">
        <v>1019</v>
      </c>
    </row>
    <row r="163" spans="1:4">
      <c r="A163">
        <v>162</v>
      </c>
      <c r="B163" t="s">
        <v>998</v>
      </c>
      <c r="C163" t="s">
        <v>1020</v>
      </c>
      <c r="D163" t="s">
        <v>1021</v>
      </c>
    </row>
    <row r="164" spans="1:4">
      <c r="A164">
        <v>163</v>
      </c>
      <c r="B164" t="s">
        <v>998</v>
      </c>
      <c r="C164" t="s">
        <v>1022</v>
      </c>
      <c r="D164" t="s">
        <v>1023</v>
      </c>
    </row>
    <row r="165" spans="1:4">
      <c r="A165">
        <v>164</v>
      </c>
      <c r="B165" t="s">
        <v>998</v>
      </c>
      <c r="C165" t="s">
        <v>1024</v>
      </c>
      <c r="D165" t="s">
        <v>1025</v>
      </c>
    </row>
    <row r="166" spans="1:4">
      <c r="A166">
        <v>165</v>
      </c>
      <c r="B166" t="s">
        <v>998</v>
      </c>
      <c r="C166" t="s">
        <v>1026</v>
      </c>
      <c r="D166" t="s">
        <v>1027</v>
      </c>
    </row>
    <row r="167" spans="1:4">
      <c r="A167">
        <v>166</v>
      </c>
      <c r="B167" t="s">
        <v>998</v>
      </c>
      <c r="C167" t="s">
        <v>1028</v>
      </c>
      <c r="D167" t="s">
        <v>1029</v>
      </c>
    </row>
    <row r="168" spans="1:4">
      <c r="A168">
        <v>167</v>
      </c>
      <c r="B168" t="s">
        <v>998</v>
      </c>
      <c r="C168" t="s">
        <v>1030</v>
      </c>
      <c r="D168" t="s">
        <v>1031</v>
      </c>
    </row>
    <row r="169" spans="1:4">
      <c r="A169">
        <v>168</v>
      </c>
      <c r="B169" t="s">
        <v>998</v>
      </c>
      <c r="C169" t="s">
        <v>1032</v>
      </c>
      <c r="D169" t="s">
        <v>1033</v>
      </c>
    </row>
    <row r="170" spans="1:4">
      <c r="A170">
        <v>169</v>
      </c>
      <c r="B170" t="s">
        <v>998</v>
      </c>
      <c r="C170" t="s">
        <v>1034</v>
      </c>
      <c r="D170" t="s">
        <v>1035</v>
      </c>
    </row>
    <row r="171" spans="1:4">
      <c r="A171">
        <v>170</v>
      </c>
      <c r="B171" t="s">
        <v>1036</v>
      </c>
      <c r="C171" t="s">
        <v>1036</v>
      </c>
      <c r="D171" t="s">
        <v>1037</v>
      </c>
    </row>
    <row r="172" spans="1:4">
      <c r="A172">
        <v>171</v>
      </c>
      <c r="B172" t="s">
        <v>1036</v>
      </c>
      <c r="C172" t="s">
        <v>1038</v>
      </c>
      <c r="D172" t="s">
        <v>1039</v>
      </c>
    </row>
    <row r="173" spans="1:4">
      <c r="A173">
        <v>172</v>
      </c>
      <c r="B173" t="s">
        <v>1036</v>
      </c>
      <c r="C173" t="s">
        <v>1040</v>
      </c>
      <c r="D173" t="s">
        <v>1041</v>
      </c>
    </row>
    <row r="174" spans="1:4">
      <c r="A174">
        <v>173</v>
      </c>
      <c r="B174" t="s">
        <v>1036</v>
      </c>
      <c r="C174" t="s">
        <v>1042</v>
      </c>
      <c r="D174" t="s">
        <v>1043</v>
      </c>
    </row>
    <row r="175" spans="1:4">
      <c r="A175">
        <v>174</v>
      </c>
      <c r="B175" t="s">
        <v>1036</v>
      </c>
      <c r="C175" t="s">
        <v>1044</v>
      </c>
      <c r="D175" t="s">
        <v>1045</v>
      </c>
    </row>
    <row r="176" spans="1:4">
      <c r="A176">
        <v>175</v>
      </c>
      <c r="B176" t="s">
        <v>1036</v>
      </c>
      <c r="C176" t="s">
        <v>1046</v>
      </c>
      <c r="D176" t="s">
        <v>1047</v>
      </c>
    </row>
    <row r="177" spans="1:4">
      <c r="A177">
        <v>176</v>
      </c>
      <c r="B177" t="s">
        <v>1036</v>
      </c>
      <c r="C177" t="s">
        <v>1048</v>
      </c>
      <c r="D177" t="s">
        <v>1049</v>
      </c>
    </row>
    <row r="178" spans="1:4">
      <c r="A178">
        <v>177</v>
      </c>
      <c r="B178" t="s">
        <v>1036</v>
      </c>
      <c r="C178" t="s">
        <v>1050</v>
      </c>
      <c r="D178" t="s">
        <v>1051</v>
      </c>
    </row>
    <row r="179" spans="1:4">
      <c r="A179">
        <v>178</v>
      </c>
      <c r="B179" t="s">
        <v>1036</v>
      </c>
      <c r="C179" t="s">
        <v>1052</v>
      </c>
      <c r="D179" t="s">
        <v>1053</v>
      </c>
    </row>
    <row r="180" spans="1:4">
      <c r="A180">
        <v>179</v>
      </c>
      <c r="B180" t="s">
        <v>1036</v>
      </c>
      <c r="C180" t="s">
        <v>1054</v>
      </c>
      <c r="D180" t="s">
        <v>1055</v>
      </c>
    </row>
    <row r="181" spans="1:4">
      <c r="A181">
        <v>180</v>
      </c>
      <c r="B181" t="s">
        <v>1036</v>
      </c>
      <c r="C181" t="s">
        <v>1056</v>
      </c>
      <c r="D181" t="s">
        <v>1057</v>
      </c>
    </row>
    <row r="182" spans="1:4">
      <c r="A182">
        <v>181</v>
      </c>
      <c r="B182" t="s">
        <v>1036</v>
      </c>
      <c r="C182" t="s">
        <v>1058</v>
      </c>
      <c r="D182" t="s">
        <v>1059</v>
      </c>
    </row>
    <row r="183" spans="1:4">
      <c r="A183">
        <v>182</v>
      </c>
      <c r="B183" t="s">
        <v>1036</v>
      </c>
      <c r="C183" t="s">
        <v>1060</v>
      </c>
      <c r="D183" t="s">
        <v>1061</v>
      </c>
    </row>
    <row r="184" spans="1:4">
      <c r="A184">
        <v>183</v>
      </c>
      <c r="B184" t="s">
        <v>1036</v>
      </c>
      <c r="C184" t="s">
        <v>1062</v>
      </c>
      <c r="D184" t="s">
        <v>1063</v>
      </c>
    </row>
    <row r="185" spans="1:4">
      <c r="A185">
        <v>184</v>
      </c>
      <c r="B185" t="s">
        <v>1036</v>
      </c>
      <c r="C185" t="s">
        <v>1064</v>
      </c>
      <c r="D185" t="s">
        <v>1065</v>
      </c>
    </row>
    <row r="186" spans="1:4">
      <c r="A186">
        <v>185</v>
      </c>
      <c r="B186" t="s">
        <v>1036</v>
      </c>
      <c r="C186" t="s">
        <v>1066</v>
      </c>
      <c r="D186" t="s">
        <v>1067</v>
      </c>
    </row>
    <row r="187" spans="1:4">
      <c r="A187">
        <v>186</v>
      </c>
      <c r="B187" t="s">
        <v>1036</v>
      </c>
      <c r="C187" t="s">
        <v>1068</v>
      </c>
      <c r="D187" t="s">
        <v>1069</v>
      </c>
    </row>
    <row r="188" spans="1:4">
      <c r="A188">
        <v>187</v>
      </c>
      <c r="B188" t="s">
        <v>1036</v>
      </c>
      <c r="C188" t="s">
        <v>1070</v>
      </c>
      <c r="D188" t="s">
        <v>1071</v>
      </c>
    </row>
    <row r="189" spans="1:4">
      <c r="A189">
        <v>188</v>
      </c>
      <c r="B189" t="s">
        <v>1036</v>
      </c>
      <c r="C189" t="s">
        <v>1072</v>
      </c>
      <c r="D189" t="s">
        <v>1073</v>
      </c>
    </row>
    <row r="190" spans="1:4">
      <c r="A190">
        <v>189</v>
      </c>
      <c r="B190" t="s">
        <v>1036</v>
      </c>
      <c r="C190" t="s">
        <v>1074</v>
      </c>
      <c r="D190" t="s">
        <v>1075</v>
      </c>
    </row>
    <row r="191" spans="1:4">
      <c r="A191">
        <v>190</v>
      </c>
      <c r="B191" t="s">
        <v>1036</v>
      </c>
      <c r="C191" t="s">
        <v>1076</v>
      </c>
      <c r="D191" t="s">
        <v>1077</v>
      </c>
    </row>
    <row r="192" spans="1:4">
      <c r="A192">
        <v>191</v>
      </c>
      <c r="B192" t="s">
        <v>1036</v>
      </c>
      <c r="C192" t="s">
        <v>1078</v>
      </c>
      <c r="D192" t="s">
        <v>1079</v>
      </c>
    </row>
    <row r="193" spans="1:4">
      <c r="A193">
        <v>192</v>
      </c>
      <c r="B193" t="s">
        <v>1036</v>
      </c>
      <c r="C193" t="s">
        <v>1080</v>
      </c>
      <c r="D193" t="s">
        <v>1081</v>
      </c>
    </row>
    <row r="194" spans="1:4">
      <c r="A194">
        <v>193</v>
      </c>
      <c r="B194" t="s">
        <v>1036</v>
      </c>
      <c r="C194" t="s">
        <v>1082</v>
      </c>
      <c r="D194" t="s">
        <v>1083</v>
      </c>
    </row>
    <row r="195" spans="1:4">
      <c r="A195">
        <v>194</v>
      </c>
      <c r="B195" t="s">
        <v>1036</v>
      </c>
      <c r="C195" t="s">
        <v>1084</v>
      </c>
      <c r="D195" t="s">
        <v>1085</v>
      </c>
    </row>
    <row r="196" spans="1:4">
      <c r="A196">
        <v>195</v>
      </c>
      <c r="B196" t="s">
        <v>1036</v>
      </c>
      <c r="C196" t="s">
        <v>1086</v>
      </c>
      <c r="D196" t="s">
        <v>1087</v>
      </c>
    </row>
    <row r="197" spans="1:4">
      <c r="A197">
        <v>196</v>
      </c>
      <c r="B197" t="s">
        <v>1036</v>
      </c>
      <c r="C197" t="s">
        <v>1088</v>
      </c>
      <c r="D197" t="s">
        <v>1089</v>
      </c>
    </row>
    <row r="198" spans="1:4">
      <c r="A198">
        <v>197</v>
      </c>
      <c r="B198" t="s">
        <v>1090</v>
      </c>
      <c r="C198" t="s">
        <v>1090</v>
      </c>
      <c r="D198" t="s">
        <v>1091</v>
      </c>
    </row>
    <row r="199" spans="1:4">
      <c r="A199">
        <v>198</v>
      </c>
      <c r="B199" t="s">
        <v>1090</v>
      </c>
      <c r="C199" t="s">
        <v>1092</v>
      </c>
      <c r="D199" t="s">
        <v>1093</v>
      </c>
    </row>
    <row r="200" spans="1:4">
      <c r="A200">
        <v>199</v>
      </c>
      <c r="B200" t="s">
        <v>1090</v>
      </c>
      <c r="C200" t="s">
        <v>1094</v>
      </c>
      <c r="D200" t="s">
        <v>1095</v>
      </c>
    </row>
    <row r="201" spans="1:4">
      <c r="A201">
        <v>200</v>
      </c>
      <c r="B201" t="s">
        <v>1090</v>
      </c>
      <c r="C201" t="s">
        <v>1096</v>
      </c>
      <c r="D201" t="s">
        <v>1097</v>
      </c>
    </row>
    <row r="202" spans="1:4">
      <c r="A202">
        <v>201</v>
      </c>
      <c r="B202" t="s">
        <v>1090</v>
      </c>
      <c r="C202" t="s">
        <v>1098</v>
      </c>
      <c r="D202" t="s">
        <v>1099</v>
      </c>
    </row>
    <row r="203" spans="1:4">
      <c r="A203">
        <v>202</v>
      </c>
      <c r="B203" t="s">
        <v>1090</v>
      </c>
      <c r="C203" t="s">
        <v>1100</v>
      </c>
      <c r="D203" t="s">
        <v>1101</v>
      </c>
    </row>
    <row r="204" spans="1:4">
      <c r="A204">
        <v>203</v>
      </c>
      <c r="B204" t="s">
        <v>1090</v>
      </c>
      <c r="C204" t="s">
        <v>1102</v>
      </c>
      <c r="D204" t="s">
        <v>1103</v>
      </c>
    </row>
    <row r="205" spans="1:4">
      <c r="A205">
        <v>204</v>
      </c>
      <c r="B205" t="s">
        <v>1090</v>
      </c>
      <c r="C205" t="s">
        <v>1104</v>
      </c>
      <c r="D205" t="s">
        <v>1105</v>
      </c>
    </row>
    <row r="206" spans="1:4">
      <c r="A206">
        <v>205</v>
      </c>
      <c r="B206" t="s">
        <v>1090</v>
      </c>
      <c r="C206" t="s">
        <v>1106</v>
      </c>
      <c r="D206" t="s">
        <v>1107</v>
      </c>
    </row>
    <row r="207" spans="1:4">
      <c r="A207">
        <v>206</v>
      </c>
      <c r="B207" t="s">
        <v>1090</v>
      </c>
      <c r="C207" t="s">
        <v>1108</v>
      </c>
      <c r="D207" t="s">
        <v>1109</v>
      </c>
    </row>
    <row r="208" spans="1:4">
      <c r="A208">
        <v>207</v>
      </c>
      <c r="B208" t="s">
        <v>1090</v>
      </c>
      <c r="C208" t="s">
        <v>1110</v>
      </c>
      <c r="D208" t="s">
        <v>1111</v>
      </c>
    </row>
    <row r="209" spans="1:4">
      <c r="A209">
        <v>208</v>
      </c>
      <c r="B209" t="s">
        <v>1090</v>
      </c>
      <c r="C209" t="s">
        <v>1112</v>
      </c>
      <c r="D209" t="s">
        <v>1113</v>
      </c>
    </row>
    <row r="210" spans="1:4">
      <c r="A210">
        <v>209</v>
      </c>
      <c r="B210" t="s">
        <v>1090</v>
      </c>
      <c r="C210" t="s">
        <v>1114</v>
      </c>
      <c r="D210" t="s">
        <v>1115</v>
      </c>
    </row>
    <row r="211" spans="1:4">
      <c r="A211">
        <v>210</v>
      </c>
      <c r="B211" t="s">
        <v>1090</v>
      </c>
      <c r="C211" t="s">
        <v>1116</v>
      </c>
      <c r="D211" t="s">
        <v>1117</v>
      </c>
    </row>
    <row r="212" spans="1:4">
      <c r="A212">
        <v>211</v>
      </c>
      <c r="B212" t="s">
        <v>1090</v>
      </c>
      <c r="C212" t="s">
        <v>1118</v>
      </c>
      <c r="D212" t="s">
        <v>1119</v>
      </c>
    </row>
    <row r="213" spans="1:4">
      <c r="A213">
        <v>212</v>
      </c>
      <c r="B213" t="s">
        <v>1090</v>
      </c>
      <c r="C213" t="s">
        <v>1120</v>
      </c>
      <c r="D213" t="s">
        <v>1121</v>
      </c>
    </row>
    <row r="214" spans="1:4">
      <c r="A214">
        <v>213</v>
      </c>
      <c r="B214" t="s">
        <v>1090</v>
      </c>
      <c r="C214" t="s">
        <v>1122</v>
      </c>
      <c r="D214" t="s">
        <v>1123</v>
      </c>
    </row>
    <row r="215" spans="1:4">
      <c r="A215">
        <v>214</v>
      </c>
      <c r="B215" t="s">
        <v>1090</v>
      </c>
      <c r="C215" t="s">
        <v>1124</v>
      </c>
      <c r="D215" t="s">
        <v>1125</v>
      </c>
    </row>
    <row r="216" spans="1:4">
      <c r="A216">
        <v>215</v>
      </c>
      <c r="B216" t="s">
        <v>1090</v>
      </c>
      <c r="C216" t="s">
        <v>1126</v>
      </c>
      <c r="D216" t="s">
        <v>1127</v>
      </c>
    </row>
    <row r="217" spans="1:4">
      <c r="A217">
        <v>216</v>
      </c>
      <c r="B217" t="s">
        <v>1090</v>
      </c>
      <c r="C217" t="s">
        <v>1128</v>
      </c>
      <c r="D217" t="s">
        <v>1129</v>
      </c>
    </row>
    <row r="218" spans="1:4">
      <c r="A218">
        <v>217</v>
      </c>
      <c r="B218" t="s">
        <v>1090</v>
      </c>
      <c r="C218" t="s">
        <v>1130</v>
      </c>
      <c r="D218" t="s">
        <v>1131</v>
      </c>
    </row>
    <row r="219" spans="1:4">
      <c r="A219">
        <v>218</v>
      </c>
      <c r="B219" t="s">
        <v>1090</v>
      </c>
      <c r="C219" t="s">
        <v>1132</v>
      </c>
      <c r="D219" t="s">
        <v>1133</v>
      </c>
    </row>
    <row r="220" spans="1:4">
      <c r="A220">
        <v>219</v>
      </c>
      <c r="B220" t="s">
        <v>1090</v>
      </c>
      <c r="C220" t="s">
        <v>1134</v>
      </c>
      <c r="D220" t="s">
        <v>1135</v>
      </c>
    </row>
    <row r="221" spans="1:4">
      <c r="A221">
        <v>220</v>
      </c>
      <c r="B221" t="s">
        <v>1090</v>
      </c>
      <c r="C221" t="s">
        <v>1136</v>
      </c>
      <c r="D221" t="s">
        <v>1137</v>
      </c>
    </row>
    <row r="222" spans="1:4">
      <c r="A222">
        <v>221</v>
      </c>
      <c r="B222" t="s">
        <v>1090</v>
      </c>
      <c r="C222" t="s">
        <v>1138</v>
      </c>
      <c r="D222" t="s">
        <v>1139</v>
      </c>
    </row>
    <row r="223" spans="1:4">
      <c r="A223">
        <v>222</v>
      </c>
      <c r="B223" t="s">
        <v>1090</v>
      </c>
      <c r="C223" t="s">
        <v>1140</v>
      </c>
      <c r="D223" t="s">
        <v>1141</v>
      </c>
    </row>
    <row r="224" spans="1:4">
      <c r="A224">
        <v>223</v>
      </c>
      <c r="B224" t="s">
        <v>1090</v>
      </c>
      <c r="C224" t="s">
        <v>1142</v>
      </c>
      <c r="D224" t="s">
        <v>1143</v>
      </c>
    </row>
    <row r="225" spans="1:4">
      <c r="A225">
        <v>224</v>
      </c>
      <c r="B225" t="s">
        <v>1090</v>
      </c>
      <c r="C225" t="s">
        <v>1144</v>
      </c>
      <c r="D225" t="s">
        <v>1145</v>
      </c>
    </row>
    <row r="226" spans="1:4">
      <c r="A226">
        <v>225</v>
      </c>
      <c r="B226" t="s">
        <v>1090</v>
      </c>
      <c r="C226" t="s">
        <v>1146</v>
      </c>
      <c r="D226" t="s">
        <v>1147</v>
      </c>
    </row>
    <row r="227" spans="1:4">
      <c r="A227">
        <v>226</v>
      </c>
      <c r="B227" t="s">
        <v>1090</v>
      </c>
      <c r="C227" t="s">
        <v>1148</v>
      </c>
      <c r="D227" t="s">
        <v>1149</v>
      </c>
    </row>
    <row r="228" spans="1:4">
      <c r="A228">
        <v>227</v>
      </c>
      <c r="B228" t="s">
        <v>1150</v>
      </c>
      <c r="C228" t="s">
        <v>1150</v>
      </c>
      <c r="D228" t="s">
        <v>1151</v>
      </c>
    </row>
    <row r="229" spans="1:4">
      <c r="A229">
        <v>228</v>
      </c>
      <c r="B229" t="s">
        <v>1150</v>
      </c>
      <c r="C229" t="s">
        <v>1152</v>
      </c>
      <c r="D229" t="s">
        <v>1153</v>
      </c>
    </row>
    <row r="230" spans="1:4">
      <c r="A230">
        <v>229</v>
      </c>
      <c r="B230" t="s">
        <v>1150</v>
      </c>
      <c r="C230" t="s">
        <v>1154</v>
      </c>
      <c r="D230" t="s">
        <v>1155</v>
      </c>
    </row>
    <row r="231" spans="1:4">
      <c r="A231">
        <v>230</v>
      </c>
      <c r="B231" t="s">
        <v>1150</v>
      </c>
      <c r="C231" t="s">
        <v>1156</v>
      </c>
      <c r="D231" t="s">
        <v>1157</v>
      </c>
    </row>
    <row r="232" spans="1:4">
      <c r="A232">
        <v>231</v>
      </c>
      <c r="B232" t="s">
        <v>1150</v>
      </c>
      <c r="C232" t="s">
        <v>1158</v>
      </c>
      <c r="D232" t="s">
        <v>1159</v>
      </c>
    </row>
    <row r="233" spans="1:4">
      <c r="A233">
        <v>232</v>
      </c>
      <c r="B233" t="s">
        <v>1150</v>
      </c>
      <c r="C233" t="s">
        <v>1160</v>
      </c>
      <c r="D233" t="s">
        <v>1161</v>
      </c>
    </row>
    <row r="234" spans="1:4">
      <c r="A234">
        <v>233</v>
      </c>
      <c r="B234" t="s">
        <v>1150</v>
      </c>
      <c r="C234" t="s">
        <v>1162</v>
      </c>
      <c r="D234" t="s">
        <v>1163</v>
      </c>
    </row>
    <row r="235" spans="1:4">
      <c r="A235">
        <v>234</v>
      </c>
      <c r="B235" t="s">
        <v>1150</v>
      </c>
      <c r="C235" t="s">
        <v>1164</v>
      </c>
      <c r="D235" t="s">
        <v>1165</v>
      </c>
    </row>
    <row r="236" spans="1:4">
      <c r="A236">
        <v>235</v>
      </c>
      <c r="B236" t="s">
        <v>1150</v>
      </c>
      <c r="C236" t="s">
        <v>1166</v>
      </c>
      <c r="D236" t="s">
        <v>1167</v>
      </c>
    </row>
    <row r="237" spans="1:4">
      <c r="A237">
        <v>236</v>
      </c>
      <c r="B237" t="s">
        <v>1150</v>
      </c>
      <c r="C237" t="s">
        <v>1168</v>
      </c>
      <c r="D237" t="s">
        <v>1169</v>
      </c>
    </row>
    <row r="238" spans="1:4">
      <c r="A238">
        <v>237</v>
      </c>
      <c r="B238" t="s">
        <v>1170</v>
      </c>
      <c r="C238" t="s">
        <v>1170</v>
      </c>
      <c r="D238" t="s">
        <v>1171</v>
      </c>
    </row>
    <row r="239" spans="1:4">
      <c r="A239">
        <v>238</v>
      </c>
      <c r="B239" t="s">
        <v>1170</v>
      </c>
      <c r="C239" t="s">
        <v>1172</v>
      </c>
      <c r="D239" t="s">
        <v>1173</v>
      </c>
    </row>
    <row r="240" spans="1:4">
      <c r="A240">
        <v>239</v>
      </c>
      <c r="B240" t="s">
        <v>1170</v>
      </c>
      <c r="C240" t="s">
        <v>1174</v>
      </c>
      <c r="D240" t="s">
        <v>1175</v>
      </c>
    </row>
    <row r="241" spans="1:4">
      <c r="A241">
        <v>240</v>
      </c>
      <c r="B241" t="s">
        <v>1170</v>
      </c>
      <c r="C241" t="s">
        <v>1176</v>
      </c>
      <c r="D241" t="s">
        <v>1177</v>
      </c>
    </row>
    <row r="242" spans="1:4">
      <c r="A242">
        <v>241</v>
      </c>
      <c r="B242" t="s">
        <v>1170</v>
      </c>
      <c r="C242" t="s">
        <v>1178</v>
      </c>
      <c r="D242" t="s">
        <v>1179</v>
      </c>
    </row>
    <row r="243" spans="1:4">
      <c r="A243">
        <v>242</v>
      </c>
      <c r="B243" t="s">
        <v>1170</v>
      </c>
      <c r="C243" t="s">
        <v>1180</v>
      </c>
      <c r="D243" t="s">
        <v>1181</v>
      </c>
    </row>
    <row r="244" spans="1:4">
      <c r="A244">
        <v>243</v>
      </c>
      <c r="B244" t="s">
        <v>1170</v>
      </c>
      <c r="C244" t="s">
        <v>1182</v>
      </c>
      <c r="D244" t="s">
        <v>1183</v>
      </c>
    </row>
    <row r="245" spans="1:4">
      <c r="A245">
        <v>244</v>
      </c>
      <c r="B245" t="s">
        <v>1170</v>
      </c>
      <c r="C245" t="s">
        <v>1184</v>
      </c>
      <c r="D245" t="s">
        <v>1185</v>
      </c>
    </row>
    <row r="246" spans="1:4">
      <c r="A246">
        <v>245</v>
      </c>
      <c r="B246" t="s">
        <v>1170</v>
      </c>
      <c r="C246" t="s">
        <v>1186</v>
      </c>
      <c r="D246" t="s">
        <v>1187</v>
      </c>
    </row>
    <row r="247" spans="1:4">
      <c r="A247">
        <v>246</v>
      </c>
      <c r="B247" t="s">
        <v>1170</v>
      </c>
      <c r="C247" t="s">
        <v>1188</v>
      </c>
      <c r="D247" t="s">
        <v>1189</v>
      </c>
    </row>
    <row r="248" spans="1:4">
      <c r="A248">
        <v>247</v>
      </c>
      <c r="B248" t="s">
        <v>1170</v>
      </c>
      <c r="C248" t="s">
        <v>1190</v>
      </c>
      <c r="D248" t="s">
        <v>1191</v>
      </c>
    </row>
    <row r="249" spans="1:4">
      <c r="A249">
        <v>248</v>
      </c>
      <c r="B249" t="s">
        <v>1170</v>
      </c>
      <c r="C249" t="s">
        <v>1192</v>
      </c>
      <c r="D249" t="s">
        <v>1193</v>
      </c>
    </row>
    <row r="250" spans="1:4">
      <c r="A250">
        <v>249</v>
      </c>
      <c r="B250" t="s">
        <v>1170</v>
      </c>
      <c r="C250" t="s">
        <v>1194</v>
      </c>
      <c r="D250" t="s">
        <v>1195</v>
      </c>
    </row>
    <row r="251" spans="1:4">
      <c r="A251">
        <v>250</v>
      </c>
      <c r="B251" t="s">
        <v>1170</v>
      </c>
      <c r="C251" t="s">
        <v>1196</v>
      </c>
      <c r="D251" t="s">
        <v>1197</v>
      </c>
    </row>
    <row r="252" spans="1:4">
      <c r="A252">
        <v>251</v>
      </c>
      <c r="B252" t="s">
        <v>1198</v>
      </c>
      <c r="C252" t="s">
        <v>1198</v>
      </c>
      <c r="D252" t="s">
        <v>1199</v>
      </c>
    </row>
    <row r="253" spans="1:4">
      <c r="A253">
        <v>252</v>
      </c>
      <c r="B253" t="s">
        <v>1198</v>
      </c>
      <c r="C253" t="s">
        <v>1200</v>
      </c>
      <c r="D253" t="s">
        <v>1201</v>
      </c>
    </row>
    <row r="254" spans="1:4">
      <c r="A254">
        <v>253</v>
      </c>
      <c r="B254" t="s">
        <v>1198</v>
      </c>
      <c r="C254" t="s">
        <v>1202</v>
      </c>
      <c r="D254" t="s">
        <v>1203</v>
      </c>
    </row>
    <row r="255" spans="1:4">
      <c r="A255">
        <v>254</v>
      </c>
      <c r="B255" t="s">
        <v>1198</v>
      </c>
      <c r="C255" t="s">
        <v>1204</v>
      </c>
      <c r="D255" t="s">
        <v>1205</v>
      </c>
    </row>
    <row r="256" spans="1:4">
      <c r="A256">
        <v>255</v>
      </c>
      <c r="B256" t="s">
        <v>1198</v>
      </c>
      <c r="C256" t="s">
        <v>1206</v>
      </c>
      <c r="D256" t="s">
        <v>1207</v>
      </c>
    </row>
    <row r="257" spans="1:4">
      <c r="A257">
        <v>256</v>
      </c>
      <c r="B257" t="s">
        <v>1198</v>
      </c>
      <c r="C257" t="s">
        <v>1208</v>
      </c>
      <c r="D257" t="s">
        <v>1209</v>
      </c>
    </row>
    <row r="258" spans="1:4">
      <c r="A258">
        <v>257</v>
      </c>
      <c r="B258" t="s">
        <v>1198</v>
      </c>
      <c r="C258" t="s">
        <v>1210</v>
      </c>
      <c r="D258" t="s">
        <v>1211</v>
      </c>
    </row>
    <row r="259" spans="1:4">
      <c r="A259">
        <v>258</v>
      </c>
      <c r="B259" t="s">
        <v>1198</v>
      </c>
      <c r="C259" t="s">
        <v>1212</v>
      </c>
      <c r="D259" t="s">
        <v>1213</v>
      </c>
    </row>
    <row r="260" spans="1:4">
      <c r="A260">
        <v>259</v>
      </c>
      <c r="B260" t="s">
        <v>1198</v>
      </c>
      <c r="C260" t="s">
        <v>1214</v>
      </c>
      <c r="D260" t="s">
        <v>1215</v>
      </c>
    </row>
    <row r="261" spans="1:4">
      <c r="A261">
        <v>260</v>
      </c>
      <c r="B261" t="s">
        <v>1198</v>
      </c>
      <c r="C261" t="s">
        <v>1216</v>
      </c>
      <c r="D261" t="s">
        <v>1217</v>
      </c>
    </row>
    <row r="262" spans="1:4">
      <c r="A262">
        <v>261</v>
      </c>
      <c r="B262" t="s">
        <v>1198</v>
      </c>
      <c r="C262" t="s">
        <v>1218</v>
      </c>
      <c r="D262" t="s">
        <v>1219</v>
      </c>
    </row>
    <row r="263" spans="1:4">
      <c r="A263">
        <v>262</v>
      </c>
      <c r="B263" t="s">
        <v>1198</v>
      </c>
      <c r="C263" t="s">
        <v>1220</v>
      </c>
      <c r="D263" t="s">
        <v>1221</v>
      </c>
    </row>
    <row r="264" spans="1:4">
      <c r="A264">
        <v>263</v>
      </c>
      <c r="B264" t="s">
        <v>1198</v>
      </c>
      <c r="C264" t="s">
        <v>1222</v>
      </c>
      <c r="D264" t="s">
        <v>1223</v>
      </c>
    </row>
    <row r="265" spans="1:4">
      <c r="A265">
        <v>264</v>
      </c>
      <c r="B265" t="s">
        <v>1198</v>
      </c>
      <c r="C265" t="s">
        <v>1224</v>
      </c>
      <c r="D265" t="s">
        <v>1225</v>
      </c>
    </row>
    <row r="266" spans="1:4">
      <c r="A266">
        <v>265</v>
      </c>
      <c r="B266" t="s">
        <v>1198</v>
      </c>
      <c r="C266" t="s">
        <v>1226</v>
      </c>
      <c r="D266" t="s">
        <v>1227</v>
      </c>
    </row>
    <row r="267" spans="1:4">
      <c r="A267">
        <v>266</v>
      </c>
      <c r="B267" t="s">
        <v>1198</v>
      </c>
      <c r="C267" t="s">
        <v>1228</v>
      </c>
      <c r="D267" t="s">
        <v>1229</v>
      </c>
    </row>
    <row r="268" spans="1:4">
      <c r="A268">
        <v>267</v>
      </c>
      <c r="B268" t="s">
        <v>1198</v>
      </c>
      <c r="C268" t="s">
        <v>1230</v>
      </c>
      <c r="D268" t="s">
        <v>1231</v>
      </c>
    </row>
    <row r="269" spans="1:4">
      <c r="A269">
        <v>268</v>
      </c>
      <c r="B269" t="s">
        <v>1232</v>
      </c>
      <c r="C269" t="s">
        <v>1232</v>
      </c>
      <c r="D269" t="s">
        <v>1233</v>
      </c>
    </row>
    <row r="270" spans="1:4">
      <c r="A270">
        <v>269</v>
      </c>
      <c r="B270" t="s">
        <v>1232</v>
      </c>
      <c r="C270" t="s">
        <v>1234</v>
      </c>
      <c r="D270" t="s">
        <v>1235</v>
      </c>
    </row>
    <row r="271" spans="1:4">
      <c r="A271">
        <v>270</v>
      </c>
      <c r="B271" t="s">
        <v>1232</v>
      </c>
      <c r="C271" t="s">
        <v>1236</v>
      </c>
      <c r="D271" t="s">
        <v>1237</v>
      </c>
    </row>
    <row r="272" spans="1:4">
      <c r="A272">
        <v>271</v>
      </c>
      <c r="B272" t="s">
        <v>1232</v>
      </c>
      <c r="C272" t="s">
        <v>1238</v>
      </c>
      <c r="D272" t="s">
        <v>1239</v>
      </c>
    </row>
    <row r="273" spans="1:4">
      <c r="A273">
        <v>272</v>
      </c>
      <c r="B273" t="s">
        <v>1232</v>
      </c>
      <c r="C273" t="s">
        <v>1240</v>
      </c>
      <c r="D273" t="s">
        <v>1241</v>
      </c>
    </row>
    <row r="274" spans="1:4">
      <c r="A274">
        <v>273</v>
      </c>
      <c r="B274" t="s">
        <v>1232</v>
      </c>
      <c r="C274" t="s">
        <v>1242</v>
      </c>
      <c r="D274" t="s">
        <v>1243</v>
      </c>
    </row>
    <row r="275" spans="1:4">
      <c r="A275">
        <v>274</v>
      </c>
      <c r="B275" t="s">
        <v>1232</v>
      </c>
      <c r="C275" t="s">
        <v>1244</v>
      </c>
      <c r="D275" t="s">
        <v>1245</v>
      </c>
    </row>
    <row r="276" spans="1:4">
      <c r="A276">
        <v>275</v>
      </c>
      <c r="B276" t="s">
        <v>1232</v>
      </c>
      <c r="C276" t="s">
        <v>1246</v>
      </c>
      <c r="D276" t="s">
        <v>1247</v>
      </c>
    </row>
    <row r="277" spans="1:4">
      <c r="A277">
        <v>276</v>
      </c>
      <c r="B277" t="s">
        <v>1232</v>
      </c>
      <c r="C277" t="s">
        <v>1248</v>
      </c>
      <c r="D277" t="s">
        <v>1249</v>
      </c>
    </row>
    <row r="278" spans="1:4">
      <c r="A278">
        <v>277</v>
      </c>
      <c r="B278" t="s">
        <v>1232</v>
      </c>
      <c r="C278" t="s">
        <v>1250</v>
      </c>
      <c r="D278" t="s">
        <v>1251</v>
      </c>
    </row>
    <row r="279" spans="1:4">
      <c r="A279">
        <v>278</v>
      </c>
      <c r="B279" t="s">
        <v>1232</v>
      </c>
      <c r="C279" t="s">
        <v>1252</v>
      </c>
      <c r="D279" t="s">
        <v>1253</v>
      </c>
    </row>
    <row r="280" spans="1:4">
      <c r="A280">
        <v>279</v>
      </c>
      <c r="B280" t="s">
        <v>1232</v>
      </c>
      <c r="C280" t="s">
        <v>1254</v>
      </c>
      <c r="D280" t="s">
        <v>1255</v>
      </c>
    </row>
    <row r="281" spans="1:4">
      <c r="A281">
        <v>280</v>
      </c>
      <c r="B281" t="s">
        <v>1232</v>
      </c>
      <c r="C281" t="s">
        <v>1256</v>
      </c>
      <c r="D281" t="s">
        <v>1257</v>
      </c>
    </row>
    <row r="282" spans="1:4">
      <c r="A282">
        <v>281</v>
      </c>
      <c r="B282" t="s">
        <v>1232</v>
      </c>
      <c r="C282" t="s">
        <v>1258</v>
      </c>
      <c r="D282" t="s">
        <v>1259</v>
      </c>
    </row>
    <row r="283" spans="1:4">
      <c r="A283">
        <v>282</v>
      </c>
      <c r="B283" t="s">
        <v>1232</v>
      </c>
      <c r="C283" t="s">
        <v>1260</v>
      </c>
      <c r="D283" t="s">
        <v>1261</v>
      </c>
    </row>
    <row r="284" spans="1:4">
      <c r="A284">
        <v>283</v>
      </c>
      <c r="B284" t="s">
        <v>1262</v>
      </c>
      <c r="C284" t="s">
        <v>1262</v>
      </c>
      <c r="D284" t="s">
        <v>1263</v>
      </c>
    </row>
    <row r="285" spans="1:4">
      <c r="A285">
        <v>284</v>
      </c>
      <c r="B285" t="s">
        <v>1262</v>
      </c>
      <c r="C285" t="s">
        <v>1264</v>
      </c>
      <c r="D285" t="s">
        <v>1265</v>
      </c>
    </row>
    <row r="286" spans="1:4">
      <c r="A286">
        <v>285</v>
      </c>
      <c r="B286" t="s">
        <v>1262</v>
      </c>
      <c r="C286" t="s">
        <v>1266</v>
      </c>
      <c r="D286" t="s">
        <v>1267</v>
      </c>
    </row>
    <row r="287" spans="1:4">
      <c r="A287">
        <v>286</v>
      </c>
      <c r="B287" t="s">
        <v>1262</v>
      </c>
      <c r="C287" t="s">
        <v>1268</v>
      </c>
      <c r="D287" t="s">
        <v>1269</v>
      </c>
    </row>
    <row r="288" spans="1:4">
      <c r="A288">
        <v>287</v>
      </c>
      <c r="B288" t="s">
        <v>1262</v>
      </c>
      <c r="C288" t="s">
        <v>1270</v>
      </c>
      <c r="D288" t="s">
        <v>1271</v>
      </c>
    </row>
    <row r="289" spans="1:4">
      <c r="A289">
        <v>288</v>
      </c>
      <c r="B289" t="s">
        <v>1262</v>
      </c>
      <c r="C289" t="s">
        <v>1272</v>
      </c>
      <c r="D289" t="s">
        <v>1273</v>
      </c>
    </row>
    <row r="290" spans="1:4">
      <c r="A290">
        <v>289</v>
      </c>
      <c r="B290" t="s">
        <v>1262</v>
      </c>
      <c r="C290" t="s">
        <v>1274</v>
      </c>
      <c r="D290" t="s">
        <v>1275</v>
      </c>
    </row>
    <row r="291" spans="1:4">
      <c r="A291">
        <v>290</v>
      </c>
      <c r="B291" t="s">
        <v>1262</v>
      </c>
      <c r="C291" t="s">
        <v>1276</v>
      </c>
      <c r="D291" t="s">
        <v>1277</v>
      </c>
    </row>
    <row r="292" spans="1:4">
      <c r="A292">
        <v>291</v>
      </c>
      <c r="B292" t="s">
        <v>1262</v>
      </c>
      <c r="C292" t="s">
        <v>1278</v>
      </c>
      <c r="D292" t="s">
        <v>1279</v>
      </c>
    </row>
    <row r="293" spans="1:4">
      <c r="A293">
        <v>292</v>
      </c>
      <c r="B293" t="s">
        <v>1262</v>
      </c>
      <c r="C293" t="s">
        <v>1280</v>
      </c>
      <c r="D293" t="s">
        <v>1281</v>
      </c>
    </row>
    <row r="294" spans="1:4">
      <c r="A294">
        <v>293</v>
      </c>
      <c r="B294" t="s">
        <v>1262</v>
      </c>
      <c r="C294" t="s">
        <v>1282</v>
      </c>
      <c r="D294" t="s">
        <v>1283</v>
      </c>
    </row>
    <row r="295" spans="1:4">
      <c r="A295">
        <v>294</v>
      </c>
      <c r="B295" t="s">
        <v>1262</v>
      </c>
      <c r="C295" t="s">
        <v>1284</v>
      </c>
      <c r="D295" t="s">
        <v>1285</v>
      </c>
    </row>
    <row r="296" spans="1:4">
      <c r="A296">
        <v>295</v>
      </c>
      <c r="B296" t="s">
        <v>1262</v>
      </c>
      <c r="C296" t="s">
        <v>1286</v>
      </c>
      <c r="D296" t="s">
        <v>1287</v>
      </c>
    </row>
    <row r="297" spans="1:4">
      <c r="A297">
        <v>296</v>
      </c>
      <c r="B297" t="s">
        <v>1262</v>
      </c>
      <c r="C297" t="s">
        <v>1288</v>
      </c>
      <c r="D297" t="s">
        <v>1289</v>
      </c>
    </row>
    <row r="298" spans="1:4">
      <c r="A298">
        <v>297</v>
      </c>
      <c r="B298" t="s">
        <v>1262</v>
      </c>
      <c r="C298" t="s">
        <v>1290</v>
      </c>
      <c r="D298" t="s">
        <v>1291</v>
      </c>
    </row>
    <row r="299" spans="1:4">
      <c r="A299">
        <v>298</v>
      </c>
      <c r="B299" t="s">
        <v>1292</v>
      </c>
      <c r="C299" t="s">
        <v>1292</v>
      </c>
      <c r="D299" t="s">
        <v>1293</v>
      </c>
    </row>
    <row r="300" spans="1:4">
      <c r="A300">
        <v>299</v>
      </c>
      <c r="B300" t="s">
        <v>1292</v>
      </c>
      <c r="C300" t="s">
        <v>1294</v>
      </c>
      <c r="D300" t="s">
        <v>1295</v>
      </c>
    </row>
    <row r="301" spans="1:4">
      <c r="A301">
        <v>300</v>
      </c>
      <c r="B301" t="s">
        <v>1292</v>
      </c>
      <c r="C301" t="s">
        <v>1296</v>
      </c>
      <c r="D301" t="s">
        <v>1297</v>
      </c>
    </row>
    <row r="302" spans="1:4">
      <c r="A302">
        <v>301</v>
      </c>
      <c r="B302" t="s">
        <v>1292</v>
      </c>
      <c r="C302" t="s">
        <v>1298</v>
      </c>
      <c r="D302" t="s">
        <v>1299</v>
      </c>
    </row>
    <row r="303" spans="1:4">
      <c r="A303">
        <v>302</v>
      </c>
      <c r="B303" t="s">
        <v>1292</v>
      </c>
      <c r="C303" t="s">
        <v>1300</v>
      </c>
      <c r="D303" t="s">
        <v>1301</v>
      </c>
    </row>
    <row r="304" spans="1:4">
      <c r="A304">
        <v>303</v>
      </c>
      <c r="B304" t="s">
        <v>1292</v>
      </c>
      <c r="C304" t="s">
        <v>1302</v>
      </c>
      <c r="D304" t="s">
        <v>1303</v>
      </c>
    </row>
    <row r="305" spans="1:4">
      <c r="A305">
        <v>304</v>
      </c>
      <c r="B305" t="s">
        <v>1292</v>
      </c>
      <c r="C305" t="s">
        <v>1304</v>
      </c>
      <c r="D305" t="s">
        <v>1305</v>
      </c>
    </row>
    <row r="306" spans="1:4">
      <c r="A306">
        <v>305</v>
      </c>
      <c r="B306" t="s">
        <v>1292</v>
      </c>
      <c r="C306" t="s">
        <v>1306</v>
      </c>
      <c r="D306" t="s">
        <v>1307</v>
      </c>
    </row>
    <row r="307" spans="1:4">
      <c r="A307">
        <v>306</v>
      </c>
      <c r="B307" t="s">
        <v>1292</v>
      </c>
      <c r="C307" t="s">
        <v>1308</v>
      </c>
      <c r="D307" t="s">
        <v>1309</v>
      </c>
    </row>
    <row r="308" spans="1:4">
      <c r="A308">
        <v>307</v>
      </c>
      <c r="B308" t="s">
        <v>1292</v>
      </c>
      <c r="C308" t="s">
        <v>1310</v>
      </c>
      <c r="D308" t="s">
        <v>1311</v>
      </c>
    </row>
    <row r="309" spans="1:4">
      <c r="A309">
        <v>308</v>
      </c>
      <c r="B309" t="s">
        <v>1292</v>
      </c>
      <c r="C309" t="s">
        <v>1312</v>
      </c>
      <c r="D309" t="s">
        <v>1313</v>
      </c>
    </row>
    <row r="310" spans="1:4">
      <c r="A310">
        <v>309</v>
      </c>
      <c r="B310" t="s">
        <v>1292</v>
      </c>
      <c r="C310" t="s">
        <v>1314</v>
      </c>
      <c r="D310" t="s">
        <v>1315</v>
      </c>
    </row>
    <row r="311" spans="1:4">
      <c r="A311">
        <v>310</v>
      </c>
      <c r="B311" t="s">
        <v>1292</v>
      </c>
      <c r="C311" t="s">
        <v>1316</v>
      </c>
      <c r="D311" t="s">
        <v>1317</v>
      </c>
    </row>
    <row r="312" spans="1:4">
      <c r="A312">
        <v>311</v>
      </c>
      <c r="B312" t="s">
        <v>1292</v>
      </c>
      <c r="C312" t="s">
        <v>1318</v>
      </c>
      <c r="D312" t="s">
        <v>1319</v>
      </c>
    </row>
    <row r="313" spans="1:4">
      <c r="A313">
        <v>312</v>
      </c>
      <c r="B313" t="s">
        <v>1320</v>
      </c>
      <c r="C313" t="s">
        <v>1320</v>
      </c>
      <c r="D313" t="s">
        <v>1321</v>
      </c>
    </row>
    <row r="314" spans="1:4">
      <c r="A314">
        <v>313</v>
      </c>
      <c r="B314" t="s">
        <v>1320</v>
      </c>
      <c r="C314" t="s">
        <v>1322</v>
      </c>
      <c r="D314" t="s">
        <v>1323</v>
      </c>
    </row>
    <row r="315" spans="1:4">
      <c r="A315">
        <v>314</v>
      </c>
      <c r="B315" t="s">
        <v>1320</v>
      </c>
      <c r="C315" t="s">
        <v>1324</v>
      </c>
      <c r="D315" t="s">
        <v>1325</v>
      </c>
    </row>
    <row r="316" spans="1:4">
      <c r="A316">
        <v>315</v>
      </c>
      <c r="B316" t="s">
        <v>1320</v>
      </c>
      <c r="C316" t="s">
        <v>1326</v>
      </c>
      <c r="D316" t="s">
        <v>1327</v>
      </c>
    </row>
    <row r="317" spans="1:4">
      <c r="A317">
        <v>316</v>
      </c>
      <c r="B317" t="s">
        <v>1320</v>
      </c>
      <c r="C317" t="s">
        <v>1328</v>
      </c>
      <c r="D317" t="s">
        <v>1329</v>
      </c>
    </row>
    <row r="318" spans="1:4">
      <c r="A318">
        <v>317</v>
      </c>
      <c r="B318" t="s">
        <v>1320</v>
      </c>
      <c r="C318" t="s">
        <v>1330</v>
      </c>
      <c r="D318" t="s">
        <v>1331</v>
      </c>
    </row>
    <row r="319" spans="1:4">
      <c r="A319">
        <v>318</v>
      </c>
      <c r="B319" t="s">
        <v>1320</v>
      </c>
      <c r="C319" t="s">
        <v>1332</v>
      </c>
      <c r="D319" t="s">
        <v>1333</v>
      </c>
    </row>
    <row r="320" spans="1:4">
      <c r="A320">
        <v>319</v>
      </c>
      <c r="B320" t="s">
        <v>1320</v>
      </c>
      <c r="C320" t="s">
        <v>1334</v>
      </c>
      <c r="D320" t="s">
        <v>1335</v>
      </c>
    </row>
    <row r="321" spans="1:4">
      <c r="A321">
        <v>320</v>
      </c>
      <c r="B321" t="s">
        <v>1320</v>
      </c>
      <c r="C321" t="s">
        <v>1336</v>
      </c>
      <c r="D321" t="s">
        <v>1337</v>
      </c>
    </row>
    <row r="322" spans="1:4">
      <c r="A322">
        <v>321</v>
      </c>
      <c r="B322" t="s">
        <v>1320</v>
      </c>
      <c r="C322" t="s">
        <v>1338</v>
      </c>
      <c r="D322" t="s">
        <v>1339</v>
      </c>
    </row>
    <row r="323" spans="1:4">
      <c r="A323">
        <v>322</v>
      </c>
      <c r="B323" t="s">
        <v>1320</v>
      </c>
      <c r="C323" t="s">
        <v>1340</v>
      </c>
      <c r="D323" t="s">
        <v>1341</v>
      </c>
    </row>
    <row r="324" spans="1:4">
      <c r="A324">
        <v>323</v>
      </c>
      <c r="B324" t="s">
        <v>1320</v>
      </c>
      <c r="C324" t="s">
        <v>1342</v>
      </c>
      <c r="D324" t="s">
        <v>1343</v>
      </c>
    </row>
    <row r="325" spans="1:4">
      <c r="A325">
        <v>324</v>
      </c>
      <c r="B325" t="s">
        <v>1320</v>
      </c>
      <c r="C325" t="s">
        <v>1344</v>
      </c>
      <c r="D325" t="s">
        <v>1345</v>
      </c>
    </row>
    <row r="326" spans="1:4">
      <c r="A326">
        <v>325</v>
      </c>
      <c r="B326" t="s">
        <v>1320</v>
      </c>
      <c r="C326" t="s">
        <v>1346</v>
      </c>
      <c r="D326" t="s">
        <v>1347</v>
      </c>
    </row>
    <row r="327" spans="1:4">
      <c r="A327">
        <v>326</v>
      </c>
      <c r="B327" t="s">
        <v>1320</v>
      </c>
      <c r="C327" t="s">
        <v>1348</v>
      </c>
      <c r="D327" t="s">
        <v>1349</v>
      </c>
    </row>
    <row r="328" spans="1:4">
      <c r="A328">
        <v>327</v>
      </c>
      <c r="B328" t="s">
        <v>1320</v>
      </c>
      <c r="C328" t="s">
        <v>1350</v>
      </c>
      <c r="D328" t="s">
        <v>1351</v>
      </c>
    </row>
    <row r="329" spans="1:4">
      <c r="A329">
        <v>328</v>
      </c>
      <c r="B329" t="s">
        <v>1320</v>
      </c>
      <c r="C329" t="s">
        <v>1352</v>
      </c>
      <c r="D329" t="s">
        <v>1353</v>
      </c>
    </row>
    <row r="330" spans="1:4">
      <c r="A330">
        <v>329</v>
      </c>
      <c r="B330" t="s">
        <v>1320</v>
      </c>
      <c r="C330" t="s">
        <v>1354</v>
      </c>
      <c r="D330" t="s">
        <v>1355</v>
      </c>
    </row>
    <row r="331" spans="1:4">
      <c r="A331">
        <v>330</v>
      </c>
      <c r="B331" t="s">
        <v>1320</v>
      </c>
      <c r="C331" t="s">
        <v>1356</v>
      </c>
      <c r="D331" t="s">
        <v>1357</v>
      </c>
    </row>
    <row r="332" spans="1:4">
      <c r="A332">
        <v>331</v>
      </c>
      <c r="B332" t="s">
        <v>1320</v>
      </c>
      <c r="C332" t="s">
        <v>1358</v>
      </c>
      <c r="D332" t="s">
        <v>1359</v>
      </c>
    </row>
    <row r="333" spans="1:4">
      <c r="A333">
        <v>332</v>
      </c>
      <c r="B333" t="s">
        <v>1320</v>
      </c>
      <c r="C333" t="s">
        <v>1360</v>
      </c>
      <c r="D333" t="s">
        <v>1361</v>
      </c>
    </row>
    <row r="334" spans="1:4">
      <c r="A334">
        <v>333</v>
      </c>
      <c r="B334" t="s">
        <v>1320</v>
      </c>
      <c r="C334" t="s">
        <v>1362</v>
      </c>
      <c r="D334" t="s">
        <v>1363</v>
      </c>
    </row>
    <row r="335" spans="1:4">
      <c r="A335">
        <v>334</v>
      </c>
      <c r="B335" t="s">
        <v>1320</v>
      </c>
      <c r="C335" t="s">
        <v>1364</v>
      </c>
      <c r="D335" t="s">
        <v>1365</v>
      </c>
    </row>
    <row r="336" spans="1:4">
      <c r="A336">
        <v>335</v>
      </c>
      <c r="B336" t="s">
        <v>1366</v>
      </c>
      <c r="C336" t="s">
        <v>1366</v>
      </c>
      <c r="D336" t="s">
        <v>1367</v>
      </c>
    </row>
    <row r="337" spans="1:4">
      <c r="A337">
        <v>336</v>
      </c>
      <c r="B337" t="s">
        <v>1366</v>
      </c>
      <c r="C337" t="s">
        <v>1368</v>
      </c>
      <c r="D337" t="s">
        <v>1369</v>
      </c>
    </row>
    <row r="338" spans="1:4">
      <c r="A338">
        <v>337</v>
      </c>
      <c r="B338" t="s">
        <v>1366</v>
      </c>
      <c r="C338" t="s">
        <v>1370</v>
      </c>
      <c r="D338" t="s">
        <v>1371</v>
      </c>
    </row>
    <row r="339" spans="1:4">
      <c r="A339">
        <v>338</v>
      </c>
      <c r="B339" t="s">
        <v>1366</v>
      </c>
      <c r="C339" t="s">
        <v>1372</v>
      </c>
      <c r="D339" t="s">
        <v>1373</v>
      </c>
    </row>
    <row r="340" spans="1:4">
      <c r="A340">
        <v>339</v>
      </c>
      <c r="B340" t="s">
        <v>1366</v>
      </c>
      <c r="C340" t="s">
        <v>1374</v>
      </c>
      <c r="D340" t="s">
        <v>1375</v>
      </c>
    </row>
    <row r="341" spans="1:4">
      <c r="A341">
        <v>340</v>
      </c>
      <c r="B341" t="s">
        <v>1366</v>
      </c>
      <c r="C341" t="s">
        <v>1376</v>
      </c>
      <c r="D341" t="s">
        <v>1377</v>
      </c>
    </row>
    <row r="342" spans="1:4">
      <c r="A342">
        <v>341</v>
      </c>
      <c r="B342" t="s">
        <v>1366</v>
      </c>
      <c r="C342" t="s">
        <v>1378</v>
      </c>
      <c r="D342" t="s">
        <v>1379</v>
      </c>
    </row>
    <row r="343" spans="1:4">
      <c r="A343">
        <v>342</v>
      </c>
      <c r="B343" t="s">
        <v>1366</v>
      </c>
      <c r="C343" t="s">
        <v>1380</v>
      </c>
      <c r="D343" t="s">
        <v>1381</v>
      </c>
    </row>
    <row r="344" spans="1:4">
      <c r="A344">
        <v>343</v>
      </c>
      <c r="B344" t="s">
        <v>1366</v>
      </c>
      <c r="C344" t="s">
        <v>1382</v>
      </c>
      <c r="D344" t="s">
        <v>1383</v>
      </c>
    </row>
    <row r="345" spans="1:4">
      <c r="A345">
        <v>344</v>
      </c>
      <c r="B345" t="s">
        <v>1366</v>
      </c>
      <c r="C345" t="s">
        <v>1384</v>
      </c>
      <c r="D345" t="s">
        <v>1385</v>
      </c>
    </row>
    <row r="346" spans="1:4">
      <c r="A346">
        <v>345</v>
      </c>
      <c r="B346" t="s">
        <v>1366</v>
      </c>
      <c r="C346" t="s">
        <v>1386</v>
      </c>
      <c r="D346" t="s">
        <v>1387</v>
      </c>
    </row>
    <row r="347" spans="1:4">
      <c r="A347">
        <v>346</v>
      </c>
      <c r="B347" t="s">
        <v>1366</v>
      </c>
      <c r="C347" t="s">
        <v>1388</v>
      </c>
      <c r="D347" t="s">
        <v>1389</v>
      </c>
    </row>
    <row r="348" spans="1:4">
      <c r="A348">
        <v>347</v>
      </c>
      <c r="B348" t="s">
        <v>1366</v>
      </c>
      <c r="C348" t="s">
        <v>1390</v>
      </c>
      <c r="D348" t="s">
        <v>1391</v>
      </c>
    </row>
    <row r="349" spans="1:4">
      <c r="A349">
        <v>348</v>
      </c>
      <c r="B349" t="s">
        <v>1392</v>
      </c>
      <c r="C349" t="s">
        <v>1392</v>
      </c>
      <c r="D349" t="s">
        <v>1393</v>
      </c>
    </row>
    <row r="350" spans="1:4">
      <c r="A350">
        <v>349</v>
      </c>
      <c r="B350" t="s">
        <v>1392</v>
      </c>
      <c r="C350" t="s">
        <v>1394</v>
      </c>
      <c r="D350" t="s">
        <v>1395</v>
      </c>
    </row>
    <row r="351" spans="1:4">
      <c r="A351">
        <v>350</v>
      </c>
      <c r="B351" t="s">
        <v>1392</v>
      </c>
      <c r="C351" t="s">
        <v>1396</v>
      </c>
      <c r="D351" t="s">
        <v>1397</v>
      </c>
    </row>
    <row r="352" spans="1:4">
      <c r="A352">
        <v>351</v>
      </c>
      <c r="B352" t="s">
        <v>1392</v>
      </c>
      <c r="C352" t="s">
        <v>1398</v>
      </c>
      <c r="D352" t="s">
        <v>1399</v>
      </c>
    </row>
    <row r="353" spans="1:4">
      <c r="A353">
        <v>352</v>
      </c>
      <c r="B353" t="s">
        <v>1392</v>
      </c>
      <c r="C353" t="s">
        <v>1400</v>
      </c>
      <c r="D353" t="s">
        <v>1401</v>
      </c>
    </row>
    <row r="354" spans="1:4">
      <c r="A354">
        <v>353</v>
      </c>
      <c r="B354" t="s">
        <v>1392</v>
      </c>
      <c r="C354" t="s">
        <v>1402</v>
      </c>
      <c r="D354" t="s">
        <v>1403</v>
      </c>
    </row>
    <row r="355" spans="1:4">
      <c r="A355">
        <v>354</v>
      </c>
      <c r="B355" t="s">
        <v>1392</v>
      </c>
      <c r="C355" t="s">
        <v>1404</v>
      </c>
      <c r="D355" t="s">
        <v>1405</v>
      </c>
    </row>
    <row r="356" spans="1:4">
      <c r="A356">
        <v>355</v>
      </c>
      <c r="B356" t="s">
        <v>1392</v>
      </c>
      <c r="C356" t="s">
        <v>1406</v>
      </c>
      <c r="D356" t="s">
        <v>1407</v>
      </c>
    </row>
    <row r="357" spans="1:4">
      <c r="A357">
        <v>356</v>
      </c>
      <c r="B357" t="s">
        <v>1408</v>
      </c>
      <c r="C357" t="s">
        <v>1408</v>
      </c>
      <c r="D357" t="s">
        <v>1409</v>
      </c>
    </row>
    <row r="358" spans="1:4">
      <c r="A358">
        <v>357</v>
      </c>
      <c r="B358" t="s">
        <v>1408</v>
      </c>
      <c r="C358" t="s">
        <v>1410</v>
      </c>
      <c r="D358" t="s">
        <v>1411</v>
      </c>
    </row>
    <row r="359" spans="1:4">
      <c r="A359">
        <v>358</v>
      </c>
      <c r="B359" t="s">
        <v>1408</v>
      </c>
      <c r="C359" t="s">
        <v>1412</v>
      </c>
      <c r="D359" t="s">
        <v>1413</v>
      </c>
    </row>
    <row r="360" spans="1:4">
      <c r="A360">
        <v>359</v>
      </c>
      <c r="B360" t="s">
        <v>1408</v>
      </c>
      <c r="C360" t="s">
        <v>1414</v>
      </c>
      <c r="D360" t="s">
        <v>1415</v>
      </c>
    </row>
    <row r="361" spans="1:4">
      <c r="A361">
        <v>360</v>
      </c>
      <c r="B361" t="s">
        <v>1408</v>
      </c>
      <c r="C361" t="s">
        <v>1416</v>
      </c>
      <c r="D361" t="s">
        <v>1417</v>
      </c>
    </row>
    <row r="362" spans="1:4">
      <c r="A362">
        <v>361</v>
      </c>
      <c r="B362" t="s">
        <v>1408</v>
      </c>
      <c r="C362" t="s">
        <v>1418</v>
      </c>
      <c r="D362" t="s">
        <v>1419</v>
      </c>
    </row>
    <row r="363" spans="1:4">
      <c r="A363">
        <v>362</v>
      </c>
      <c r="B363" t="s">
        <v>1408</v>
      </c>
      <c r="C363" t="s">
        <v>1420</v>
      </c>
      <c r="D363" t="s">
        <v>1421</v>
      </c>
    </row>
    <row r="364" spans="1:4">
      <c r="A364">
        <v>363</v>
      </c>
      <c r="B364" t="s">
        <v>1408</v>
      </c>
      <c r="C364" t="s">
        <v>1422</v>
      </c>
      <c r="D364" t="s">
        <v>1423</v>
      </c>
    </row>
    <row r="365" spans="1:4">
      <c r="A365">
        <v>364</v>
      </c>
      <c r="B365" t="s">
        <v>1408</v>
      </c>
      <c r="C365" t="s">
        <v>1424</v>
      </c>
      <c r="D365" t="s">
        <v>1425</v>
      </c>
    </row>
    <row r="366" spans="1:4">
      <c r="A366">
        <v>365</v>
      </c>
      <c r="B366" t="s">
        <v>1408</v>
      </c>
      <c r="C366" t="s">
        <v>1426</v>
      </c>
      <c r="D366" t="s">
        <v>1427</v>
      </c>
    </row>
    <row r="367" spans="1:4">
      <c r="A367">
        <v>366</v>
      </c>
      <c r="B367" t="s">
        <v>1408</v>
      </c>
      <c r="C367" t="s">
        <v>1428</v>
      </c>
      <c r="D367" t="s">
        <v>1429</v>
      </c>
    </row>
    <row r="368" spans="1:4">
      <c r="A368">
        <v>367</v>
      </c>
      <c r="B368" t="s">
        <v>1408</v>
      </c>
      <c r="C368" t="s">
        <v>1430</v>
      </c>
      <c r="D368" t="s">
        <v>1431</v>
      </c>
    </row>
    <row r="369" spans="1:4">
      <c r="A369">
        <v>368</v>
      </c>
      <c r="B369" t="s">
        <v>1408</v>
      </c>
      <c r="C369" t="s">
        <v>1432</v>
      </c>
      <c r="D369" t="s">
        <v>1433</v>
      </c>
    </row>
    <row r="370" spans="1:4">
      <c r="A370">
        <v>369</v>
      </c>
      <c r="B370" t="s">
        <v>1408</v>
      </c>
      <c r="C370" t="s">
        <v>1434</v>
      </c>
      <c r="D370" t="s">
        <v>1435</v>
      </c>
    </row>
    <row r="371" spans="1:4">
      <c r="A371">
        <v>370</v>
      </c>
      <c r="B371" t="s">
        <v>1408</v>
      </c>
      <c r="C371" t="s">
        <v>1436</v>
      </c>
      <c r="D371" t="s">
        <v>1437</v>
      </c>
    </row>
    <row r="372" spans="1:4">
      <c r="A372">
        <v>371</v>
      </c>
      <c r="B372" t="s">
        <v>1438</v>
      </c>
      <c r="C372" t="s">
        <v>1438</v>
      </c>
      <c r="D372" t="s">
        <v>1439</v>
      </c>
    </row>
    <row r="373" spans="1:4">
      <c r="A373">
        <v>372</v>
      </c>
      <c r="B373" t="s">
        <v>1438</v>
      </c>
      <c r="C373" t="s">
        <v>1440</v>
      </c>
      <c r="D373" t="s">
        <v>1441</v>
      </c>
    </row>
    <row r="374" spans="1:4">
      <c r="A374">
        <v>373</v>
      </c>
      <c r="B374" t="s">
        <v>1438</v>
      </c>
      <c r="C374" t="s">
        <v>1442</v>
      </c>
      <c r="D374" t="s">
        <v>1443</v>
      </c>
    </row>
    <row r="375" spans="1:4">
      <c r="A375">
        <v>374</v>
      </c>
      <c r="B375" t="s">
        <v>1438</v>
      </c>
      <c r="C375" t="s">
        <v>1444</v>
      </c>
      <c r="D375" t="s">
        <v>1445</v>
      </c>
    </row>
    <row r="376" spans="1:4">
      <c r="A376">
        <v>375</v>
      </c>
      <c r="B376" t="s">
        <v>1438</v>
      </c>
      <c r="C376" t="s">
        <v>1446</v>
      </c>
      <c r="D376" t="s">
        <v>1447</v>
      </c>
    </row>
    <row r="377" spans="1:4">
      <c r="A377">
        <v>376</v>
      </c>
      <c r="B377" t="s">
        <v>1438</v>
      </c>
      <c r="C377" t="s">
        <v>1448</v>
      </c>
      <c r="D377" t="s">
        <v>1449</v>
      </c>
    </row>
    <row r="378" spans="1:4">
      <c r="A378">
        <v>377</v>
      </c>
      <c r="B378" t="s">
        <v>1438</v>
      </c>
      <c r="C378" t="s">
        <v>1450</v>
      </c>
      <c r="D378" t="s">
        <v>1451</v>
      </c>
    </row>
    <row r="379" spans="1:4">
      <c r="A379">
        <v>378</v>
      </c>
      <c r="B379" t="s">
        <v>1438</v>
      </c>
      <c r="C379" t="s">
        <v>1452</v>
      </c>
      <c r="D379" t="s">
        <v>1453</v>
      </c>
    </row>
    <row r="380" spans="1:4">
      <c r="A380">
        <v>379</v>
      </c>
      <c r="B380" t="s">
        <v>1438</v>
      </c>
      <c r="C380" t="s">
        <v>1454</v>
      </c>
      <c r="D380" t="s">
        <v>1455</v>
      </c>
    </row>
    <row r="381" spans="1:4">
      <c r="A381">
        <v>380</v>
      </c>
      <c r="B381" t="s">
        <v>1438</v>
      </c>
      <c r="C381" t="s">
        <v>1456</v>
      </c>
      <c r="D381" t="s">
        <v>1457</v>
      </c>
    </row>
    <row r="382" spans="1:4">
      <c r="A382">
        <v>381</v>
      </c>
      <c r="B382" t="s">
        <v>1438</v>
      </c>
      <c r="C382" t="s">
        <v>1458</v>
      </c>
      <c r="D382" t="s">
        <v>1459</v>
      </c>
    </row>
    <row r="383" spans="1:4">
      <c r="A383">
        <v>382</v>
      </c>
      <c r="B383" t="s">
        <v>1438</v>
      </c>
      <c r="C383" t="s">
        <v>1460</v>
      </c>
      <c r="D383" t="s">
        <v>1461</v>
      </c>
    </row>
    <row r="384" spans="1:4">
      <c r="A384">
        <v>383</v>
      </c>
      <c r="B384" t="s">
        <v>1438</v>
      </c>
      <c r="C384" t="s">
        <v>1462</v>
      </c>
      <c r="D384" t="s">
        <v>1463</v>
      </c>
    </row>
    <row r="385" spans="1:4">
      <c r="A385">
        <v>384</v>
      </c>
      <c r="B385" t="s">
        <v>1438</v>
      </c>
      <c r="C385" t="s">
        <v>1464</v>
      </c>
      <c r="D385" t="s">
        <v>1465</v>
      </c>
    </row>
    <row r="386" spans="1:4">
      <c r="A386">
        <v>385</v>
      </c>
      <c r="B386" t="s">
        <v>1438</v>
      </c>
      <c r="C386" t="s">
        <v>1466</v>
      </c>
      <c r="D386" t="s">
        <v>1467</v>
      </c>
    </row>
    <row r="387" spans="1:4">
      <c r="A387">
        <v>386</v>
      </c>
      <c r="B387" t="s">
        <v>1438</v>
      </c>
      <c r="C387" t="s">
        <v>1468</v>
      </c>
      <c r="D387" t="s">
        <v>1469</v>
      </c>
    </row>
    <row r="388" spans="1:4">
      <c r="A388">
        <v>387</v>
      </c>
      <c r="B388" t="s">
        <v>1438</v>
      </c>
      <c r="C388" t="s">
        <v>1470</v>
      </c>
      <c r="D388" t="s">
        <v>1471</v>
      </c>
    </row>
    <row r="389" spans="1:4">
      <c r="A389">
        <v>388</v>
      </c>
      <c r="B389" t="s">
        <v>1438</v>
      </c>
      <c r="C389" t="s">
        <v>1472</v>
      </c>
      <c r="D389" t="s">
        <v>1473</v>
      </c>
    </row>
    <row r="390" spans="1:4">
      <c r="A390">
        <v>389</v>
      </c>
      <c r="B390" t="s">
        <v>1438</v>
      </c>
      <c r="C390" t="s">
        <v>1474</v>
      </c>
      <c r="D390" t="s">
        <v>1475</v>
      </c>
    </row>
    <row r="391" spans="1:4">
      <c r="A391">
        <v>390</v>
      </c>
      <c r="B391" t="s">
        <v>1438</v>
      </c>
      <c r="C391" t="s">
        <v>1476</v>
      </c>
      <c r="D391" t="s">
        <v>1477</v>
      </c>
    </row>
    <row r="392" spans="1:4">
      <c r="A392">
        <v>391</v>
      </c>
      <c r="B392" t="s">
        <v>1478</v>
      </c>
      <c r="C392" t="s">
        <v>1478</v>
      </c>
      <c r="D392" t="s">
        <v>1479</v>
      </c>
    </row>
    <row r="393" spans="1:4">
      <c r="A393">
        <v>392</v>
      </c>
      <c r="B393" t="s">
        <v>1478</v>
      </c>
      <c r="C393" t="s">
        <v>1480</v>
      </c>
      <c r="D393" t="s">
        <v>1481</v>
      </c>
    </row>
    <row r="394" spans="1:4">
      <c r="A394">
        <v>393</v>
      </c>
      <c r="B394" t="s">
        <v>1478</v>
      </c>
      <c r="C394" t="s">
        <v>1482</v>
      </c>
      <c r="D394" t="s">
        <v>1483</v>
      </c>
    </row>
    <row r="395" spans="1:4">
      <c r="A395">
        <v>394</v>
      </c>
      <c r="B395" t="s">
        <v>1478</v>
      </c>
      <c r="C395" t="s">
        <v>1484</v>
      </c>
      <c r="D395" t="s">
        <v>1485</v>
      </c>
    </row>
    <row r="396" spans="1:4">
      <c r="A396">
        <v>395</v>
      </c>
      <c r="B396" t="s">
        <v>1478</v>
      </c>
      <c r="C396" t="s">
        <v>1486</v>
      </c>
      <c r="D396" t="s">
        <v>1487</v>
      </c>
    </row>
    <row r="397" spans="1:4">
      <c r="A397">
        <v>396</v>
      </c>
      <c r="B397" t="s">
        <v>1478</v>
      </c>
      <c r="C397" t="s">
        <v>1488</v>
      </c>
      <c r="D397" t="s">
        <v>1489</v>
      </c>
    </row>
    <row r="398" spans="1:4">
      <c r="A398">
        <v>397</v>
      </c>
      <c r="B398" t="s">
        <v>1478</v>
      </c>
      <c r="C398" t="s">
        <v>1490</v>
      </c>
      <c r="D398" t="s">
        <v>1491</v>
      </c>
    </row>
    <row r="399" spans="1:4">
      <c r="A399">
        <v>398</v>
      </c>
      <c r="B399" t="s">
        <v>1478</v>
      </c>
      <c r="C399" t="s">
        <v>1492</v>
      </c>
      <c r="D399" t="s">
        <v>1493</v>
      </c>
    </row>
    <row r="400" spans="1:4">
      <c r="A400">
        <v>399</v>
      </c>
      <c r="B400" t="s">
        <v>1478</v>
      </c>
      <c r="C400" t="s">
        <v>1494</v>
      </c>
      <c r="D400" t="s">
        <v>1495</v>
      </c>
    </row>
    <row r="401" spans="1:4">
      <c r="A401">
        <v>400</v>
      </c>
      <c r="B401" t="s">
        <v>1478</v>
      </c>
      <c r="C401" t="s">
        <v>1496</v>
      </c>
      <c r="D401" t="s">
        <v>1497</v>
      </c>
    </row>
    <row r="402" spans="1:4">
      <c r="A402">
        <v>401</v>
      </c>
      <c r="B402" t="s">
        <v>1478</v>
      </c>
      <c r="C402" t="s">
        <v>1498</v>
      </c>
      <c r="D402" t="s">
        <v>1499</v>
      </c>
    </row>
    <row r="403" spans="1:4">
      <c r="A403">
        <v>402</v>
      </c>
      <c r="B403" t="s">
        <v>1478</v>
      </c>
      <c r="C403" t="s">
        <v>1500</v>
      </c>
      <c r="D403" t="s">
        <v>1501</v>
      </c>
    </row>
    <row r="404" spans="1:4">
      <c r="A404">
        <v>403</v>
      </c>
      <c r="B404" t="s">
        <v>1478</v>
      </c>
      <c r="C404" t="s">
        <v>1502</v>
      </c>
      <c r="D404" t="s">
        <v>1503</v>
      </c>
    </row>
    <row r="405" spans="1:4">
      <c r="A405">
        <v>404</v>
      </c>
      <c r="B405" t="s">
        <v>1478</v>
      </c>
      <c r="C405" t="s">
        <v>1504</v>
      </c>
      <c r="D405" t="s">
        <v>1505</v>
      </c>
    </row>
    <row r="406" spans="1:4">
      <c r="A406">
        <v>405</v>
      </c>
      <c r="B406" t="s">
        <v>1478</v>
      </c>
      <c r="C406" t="s">
        <v>1506</v>
      </c>
      <c r="D406" t="s">
        <v>1507</v>
      </c>
    </row>
    <row r="407" spans="1:4">
      <c r="A407">
        <v>406</v>
      </c>
      <c r="B407" t="s">
        <v>1478</v>
      </c>
      <c r="C407" t="s">
        <v>1508</v>
      </c>
      <c r="D407" t="s">
        <v>1509</v>
      </c>
    </row>
    <row r="408" spans="1:4">
      <c r="A408">
        <v>407</v>
      </c>
      <c r="B408" t="s">
        <v>1478</v>
      </c>
      <c r="C408" t="s">
        <v>1510</v>
      </c>
      <c r="D408" t="s">
        <v>1511</v>
      </c>
    </row>
    <row r="409" spans="1:4">
      <c r="A409">
        <v>408</v>
      </c>
      <c r="B409" t="s">
        <v>1478</v>
      </c>
      <c r="C409" t="s">
        <v>1512</v>
      </c>
      <c r="D409" t="s">
        <v>1513</v>
      </c>
    </row>
    <row r="410" spans="1:4">
      <c r="A410">
        <v>409</v>
      </c>
      <c r="B410" t="s">
        <v>1478</v>
      </c>
      <c r="C410" t="s">
        <v>1514</v>
      </c>
      <c r="D410" t="s">
        <v>1515</v>
      </c>
    </row>
    <row r="411" spans="1:4">
      <c r="A411">
        <v>410</v>
      </c>
      <c r="B411" t="s">
        <v>1478</v>
      </c>
      <c r="C411" t="s">
        <v>1516</v>
      </c>
      <c r="D411" t="s">
        <v>1517</v>
      </c>
    </row>
    <row r="412" spans="1:4">
      <c r="A412">
        <v>411</v>
      </c>
      <c r="B412" t="s">
        <v>1478</v>
      </c>
      <c r="C412" t="s">
        <v>1518</v>
      </c>
      <c r="D412" t="s">
        <v>1519</v>
      </c>
    </row>
    <row r="413" spans="1:4">
      <c r="A413">
        <v>412</v>
      </c>
      <c r="B413" t="s">
        <v>1478</v>
      </c>
      <c r="C413" t="s">
        <v>1520</v>
      </c>
      <c r="D413" t="s">
        <v>1521</v>
      </c>
    </row>
    <row r="414" spans="1:4">
      <c r="A414">
        <v>413</v>
      </c>
      <c r="B414" t="s">
        <v>1478</v>
      </c>
      <c r="C414" t="s">
        <v>1522</v>
      </c>
      <c r="D414" t="s">
        <v>1523</v>
      </c>
    </row>
    <row r="415" spans="1:4">
      <c r="A415">
        <v>414</v>
      </c>
      <c r="B415" t="s">
        <v>1478</v>
      </c>
      <c r="C415" t="s">
        <v>1524</v>
      </c>
      <c r="D415" t="s">
        <v>1525</v>
      </c>
    </row>
    <row r="416" spans="1:4">
      <c r="A416">
        <v>415</v>
      </c>
      <c r="B416" t="s">
        <v>1478</v>
      </c>
      <c r="C416" t="s">
        <v>1526</v>
      </c>
      <c r="D416" t="s">
        <v>1527</v>
      </c>
    </row>
    <row r="417" spans="1:4">
      <c r="A417">
        <v>416</v>
      </c>
      <c r="B417" t="s">
        <v>1478</v>
      </c>
      <c r="C417" t="s">
        <v>1528</v>
      </c>
      <c r="D417" t="s">
        <v>1529</v>
      </c>
    </row>
    <row r="418" spans="1:4">
      <c r="A418">
        <v>417</v>
      </c>
      <c r="B418" t="s">
        <v>1478</v>
      </c>
      <c r="C418" t="s">
        <v>1530</v>
      </c>
      <c r="D418" t="s">
        <v>1531</v>
      </c>
    </row>
    <row r="419" spans="1:4">
      <c r="A419">
        <v>418</v>
      </c>
      <c r="B419" t="s">
        <v>1532</v>
      </c>
      <c r="C419" t="s">
        <v>1532</v>
      </c>
      <c r="D419" t="s">
        <v>1533</v>
      </c>
    </row>
    <row r="420" spans="1:4">
      <c r="A420">
        <v>419</v>
      </c>
      <c r="B420" t="s">
        <v>1532</v>
      </c>
      <c r="C420" t="s">
        <v>1534</v>
      </c>
      <c r="D420" t="s">
        <v>1535</v>
      </c>
    </row>
    <row r="421" spans="1:4">
      <c r="A421">
        <v>420</v>
      </c>
      <c r="B421" t="s">
        <v>1532</v>
      </c>
      <c r="C421" t="s">
        <v>1536</v>
      </c>
      <c r="D421" t="s">
        <v>1537</v>
      </c>
    </row>
    <row r="422" spans="1:4">
      <c r="A422">
        <v>421</v>
      </c>
      <c r="B422" t="s">
        <v>1532</v>
      </c>
      <c r="C422" t="s">
        <v>1538</v>
      </c>
      <c r="D422" t="s">
        <v>1539</v>
      </c>
    </row>
    <row r="423" spans="1:4">
      <c r="A423">
        <v>422</v>
      </c>
      <c r="B423" t="s">
        <v>1532</v>
      </c>
      <c r="C423" t="s">
        <v>1540</v>
      </c>
      <c r="D423" t="s">
        <v>1541</v>
      </c>
    </row>
    <row r="424" spans="1:4">
      <c r="A424">
        <v>423</v>
      </c>
      <c r="B424" t="s">
        <v>1532</v>
      </c>
      <c r="C424" t="s">
        <v>1542</v>
      </c>
      <c r="D424" t="s">
        <v>1543</v>
      </c>
    </row>
    <row r="425" spans="1:4">
      <c r="A425">
        <v>424</v>
      </c>
      <c r="B425" t="s">
        <v>1532</v>
      </c>
      <c r="C425" t="s">
        <v>1544</v>
      </c>
      <c r="D425" t="s">
        <v>1545</v>
      </c>
    </row>
    <row r="426" spans="1:4">
      <c r="A426">
        <v>425</v>
      </c>
      <c r="B426" t="s">
        <v>1532</v>
      </c>
      <c r="C426" t="s">
        <v>1546</v>
      </c>
      <c r="D426" t="s">
        <v>1547</v>
      </c>
    </row>
    <row r="427" spans="1:4">
      <c r="A427">
        <v>426</v>
      </c>
      <c r="B427" t="s">
        <v>1532</v>
      </c>
      <c r="C427" t="s">
        <v>1548</v>
      </c>
      <c r="D427" t="s">
        <v>1549</v>
      </c>
    </row>
    <row r="428" spans="1:4">
      <c r="A428">
        <v>427</v>
      </c>
      <c r="B428" t="s">
        <v>1532</v>
      </c>
      <c r="C428" t="s">
        <v>1550</v>
      </c>
      <c r="D428" t="s">
        <v>1551</v>
      </c>
    </row>
    <row r="429" spans="1:4">
      <c r="A429">
        <v>428</v>
      </c>
      <c r="B429" t="s">
        <v>1532</v>
      </c>
      <c r="C429" t="s">
        <v>1552</v>
      </c>
      <c r="D429" t="s">
        <v>1553</v>
      </c>
    </row>
    <row r="430" spans="1:4">
      <c r="A430">
        <v>429</v>
      </c>
      <c r="B430" t="s">
        <v>1532</v>
      </c>
      <c r="C430" t="s">
        <v>1554</v>
      </c>
      <c r="D430" t="s">
        <v>1555</v>
      </c>
    </row>
    <row r="431" spans="1:4">
      <c r="A431">
        <v>430</v>
      </c>
      <c r="B431" t="s">
        <v>1532</v>
      </c>
      <c r="C431" t="s">
        <v>1556</v>
      </c>
      <c r="D431" t="s">
        <v>1557</v>
      </c>
    </row>
    <row r="432" spans="1:4">
      <c r="A432">
        <v>431</v>
      </c>
      <c r="B432" t="s">
        <v>1532</v>
      </c>
      <c r="C432" t="s">
        <v>1558</v>
      </c>
      <c r="D432" t="s">
        <v>1559</v>
      </c>
    </row>
    <row r="433" spans="1:4">
      <c r="A433">
        <v>432</v>
      </c>
      <c r="B433" t="s">
        <v>1532</v>
      </c>
      <c r="C433" t="s">
        <v>1560</v>
      </c>
      <c r="D433" t="s">
        <v>1561</v>
      </c>
    </row>
    <row r="434" spans="1:4">
      <c r="A434">
        <v>433</v>
      </c>
      <c r="B434" t="s">
        <v>1532</v>
      </c>
      <c r="C434" t="s">
        <v>1562</v>
      </c>
      <c r="D434" t="s">
        <v>1563</v>
      </c>
    </row>
    <row r="435" spans="1:4">
      <c r="A435">
        <v>434</v>
      </c>
      <c r="B435" t="s">
        <v>1532</v>
      </c>
      <c r="C435" t="s">
        <v>1564</v>
      </c>
      <c r="D435" t="s">
        <v>1565</v>
      </c>
    </row>
    <row r="436" spans="1:4">
      <c r="A436">
        <v>435</v>
      </c>
      <c r="B436" t="s">
        <v>1532</v>
      </c>
      <c r="C436" t="s">
        <v>1566</v>
      </c>
      <c r="D436" t="s">
        <v>1567</v>
      </c>
    </row>
    <row r="437" spans="1:4">
      <c r="A437">
        <v>436</v>
      </c>
      <c r="B437" t="s">
        <v>1532</v>
      </c>
      <c r="C437" t="s">
        <v>1222</v>
      </c>
      <c r="D437" t="s">
        <v>1568</v>
      </c>
    </row>
    <row r="438" spans="1:4">
      <c r="A438">
        <v>437</v>
      </c>
      <c r="B438" t="s">
        <v>1532</v>
      </c>
      <c r="C438" t="s">
        <v>1569</v>
      </c>
      <c r="D438" t="s">
        <v>1570</v>
      </c>
    </row>
    <row r="439" spans="1:4">
      <c r="A439">
        <v>438</v>
      </c>
      <c r="B439" t="s">
        <v>1532</v>
      </c>
      <c r="C439" t="s">
        <v>1571</v>
      </c>
      <c r="D439" t="s">
        <v>1572</v>
      </c>
    </row>
    <row r="440" spans="1:4">
      <c r="A440">
        <v>439</v>
      </c>
      <c r="B440" t="s">
        <v>1532</v>
      </c>
      <c r="C440" t="s">
        <v>1573</v>
      </c>
      <c r="D440" t="s">
        <v>1574</v>
      </c>
    </row>
    <row r="441" spans="1:4">
      <c r="A441">
        <v>440</v>
      </c>
      <c r="B441" t="s">
        <v>1532</v>
      </c>
      <c r="C441" t="s">
        <v>1575</v>
      </c>
      <c r="D441" t="s">
        <v>1576</v>
      </c>
    </row>
    <row r="442" spans="1:4">
      <c r="A442">
        <v>441</v>
      </c>
      <c r="B442" t="s">
        <v>1577</v>
      </c>
      <c r="C442" t="s">
        <v>1577</v>
      </c>
      <c r="D442" t="s">
        <v>1578</v>
      </c>
    </row>
    <row r="443" spans="1:4">
      <c r="A443">
        <v>442</v>
      </c>
      <c r="B443" t="s">
        <v>1577</v>
      </c>
      <c r="C443" t="s">
        <v>1579</v>
      </c>
      <c r="D443" t="s">
        <v>1580</v>
      </c>
    </row>
    <row r="444" spans="1:4">
      <c r="A444">
        <v>443</v>
      </c>
      <c r="B444" t="s">
        <v>1577</v>
      </c>
      <c r="C444" t="s">
        <v>1581</v>
      </c>
      <c r="D444" t="s">
        <v>1582</v>
      </c>
    </row>
    <row r="445" spans="1:4">
      <c r="A445">
        <v>444</v>
      </c>
      <c r="B445" t="s">
        <v>1577</v>
      </c>
      <c r="C445" t="s">
        <v>1583</v>
      </c>
      <c r="D445" t="s">
        <v>1584</v>
      </c>
    </row>
    <row r="446" spans="1:4">
      <c r="A446">
        <v>445</v>
      </c>
      <c r="B446" t="s">
        <v>1577</v>
      </c>
      <c r="C446" t="s">
        <v>1585</v>
      </c>
      <c r="D446" t="s">
        <v>1586</v>
      </c>
    </row>
    <row r="447" spans="1:4">
      <c r="A447">
        <v>446</v>
      </c>
      <c r="B447" t="s">
        <v>1577</v>
      </c>
      <c r="C447" t="s">
        <v>1587</v>
      </c>
      <c r="D447" t="s">
        <v>1588</v>
      </c>
    </row>
    <row r="448" spans="1:4">
      <c r="A448">
        <v>447</v>
      </c>
      <c r="B448" t="s">
        <v>1577</v>
      </c>
      <c r="C448" t="s">
        <v>1589</v>
      </c>
      <c r="D448" t="s">
        <v>1590</v>
      </c>
    </row>
    <row r="449" spans="1:4">
      <c r="A449">
        <v>448</v>
      </c>
      <c r="B449" t="s">
        <v>1577</v>
      </c>
      <c r="C449" t="s">
        <v>1591</v>
      </c>
      <c r="D449" t="s">
        <v>1592</v>
      </c>
    </row>
    <row r="450" spans="1:4">
      <c r="A450">
        <v>449</v>
      </c>
      <c r="B450" t="s">
        <v>1577</v>
      </c>
      <c r="C450" t="s">
        <v>1593</v>
      </c>
      <c r="D450" t="s">
        <v>1594</v>
      </c>
    </row>
    <row r="451" spans="1:4">
      <c r="A451">
        <v>450</v>
      </c>
      <c r="B451" t="s">
        <v>1577</v>
      </c>
      <c r="C451" t="s">
        <v>1595</v>
      </c>
      <c r="D451" t="s">
        <v>1596</v>
      </c>
    </row>
    <row r="452" spans="1:4">
      <c r="A452">
        <v>451</v>
      </c>
      <c r="B452" t="s">
        <v>1577</v>
      </c>
      <c r="C452" t="s">
        <v>1597</v>
      </c>
      <c r="D452" t="s">
        <v>1598</v>
      </c>
    </row>
    <row r="453" spans="1:4">
      <c r="A453">
        <v>452</v>
      </c>
      <c r="B453" t="s">
        <v>1577</v>
      </c>
      <c r="C453" t="s">
        <v>1599</v>
      </c>
      <c r="D453" t="s">
        <v>1600</v>
      </c>
    </row>
    <row r="454" spans="1:4">
      <c r="A454">
        <v>453</v>
      </c>
      <c r="B454" t="s">
        <v>1577</v>
      </c>
      <c r="C454" t="s">
        <v>1601</v>
      </c>
      <c r="D454" t="s">
        <v>1602</v>
      </c>
    </row>
    <row r="455" spans="1:4">
      <c r="A455">
        <v>454</v>
      </c>
      <c r="B455" t="s">
        <v>1577</v>
      </c>
      <c r="C455" t="s">
        <v>1603</v>
      </c>
      <c r="D455" t="s">
        <v>1604</v>
      </c>
    </row>
    <row r="456" spans="1:4">
      <c r="A456">
        <v>455</v>
      </c>
      <c r="B456" t="s">
        <v>1605</v>
      </c>
      <c r="C456" t="s">
        <v>1605</v>
      </c>
      <c r="D456" t="s">
        <v>1606</v>
      </c>
    </row>
    <row r="457" spans="1:4">
      <c r="A457">
        <v>456</v>
      </c>
      <c r="B457" t="s">
        <v>1605</v>
      </c>
      <c r="C457" t="s">
        <v>1607</v>
      </c>
      <c r="D457" t="s">
        <v>1608</v>
      </c>
    </row>
    <row r="458" spans="1:4">
      <c r="A458">
        <v>457</v>
      </c>
      <c r="B458" t="s">
        <v>1605</v>
      </c>
      <c r="C458" t="s">
        <v>1609</v>
      </c>
      <c r="D458" t="s">
        <v>1610</v>
      </c>
    </row>
    <row r="459" spans="1:4">
      <c r="A459">
        <v>458</v>
      </c>
      <c r="B459" t="s">
        <v>1605</v>
      </c>
      <c r="C459" t="s">
        <v>1611</v>
      </c>
      <c r="D459" t="s">
        <v>1612</v>
      </c>
    </row>
    <row r="460" spans="1:4">
      <c r="A460">
        <v>459</v>
      </c>
      <c r="B460" t="s">
        <v>1605</v>
      </c>
      <c r="C460" t="s">
        <v>1613</v>
      </c>
      <c r="D460" t="s">
        <v>1614</v>
      </c>
    </row>
    <row r="461" spans="1:4">
      <c r="A461">
        <v>460</v>
      </c>
      <c r="B461" t="s">
        <v>1605</v>
      </c>
      <c r="C461" t="s">
        <v>1615</v>
      </c>
      <c r="D461" t="s">
        <v>1616</v>
      </c>
    </row>
    <row r="462" spans="1:4">
      <c r="A462">
        <v>461</v>
      </c>
      <c r="B462" t="s">
        <v>1605</v>
      </c>
      <c r="C462" t="s">
        <v>1617</v>
      </c>
      <c r="D462" t="s">
        <v>1618</v>
      </c>
    </row>
    <row r="463" spans="1:4">
      <c r="A463">
        <v>462</v>
      </c>
      <c r="B463" t="s">
        <v>1605</v>
      </c>
      <c r="C463" t="s">
        <v>1619</v>
      </c>
      <c r="D463" t="s">
        <v>1620</v>
      </c>
    </row>
    <row r="464" spans="1:4">
      <c r="A464">
        <v>463</v>
      </c>
      <c r="B464" t="s">
        <v>1605</v>
      </c>
      <c r="C464" t="s">
        <v>1621</v>
      </c>
      <c r="D464" t="s">
        <v>1622</v>
      </c>
    </row>
    <row r="465" spans="1:4">
      <c r="A465">
        <v>464</v>
      </c>
      <c r="B465" t="s">
        <v>1605</v>
      </c>
      <c r="C465" t="s">
        <v>1623</v>
      </c>
      <c r="D465" t="s">
        <v>1624</v>
      </c>
    </row>
    <row r="466" spans="1:4">
      <c r="A466">
        <v>465</v>
      </c>
      <c r="B466" t="s">
        <v>1605</v>
      </c>
      <c r="C466" t="s">
        <v>1625</v>
      </c>
      <c r="D466" t="s">
        <v>1626</v>
      </c>
    </row>
    <row r="467" spans="1:4">
      <c r="A467">
        <v>466</v>
      </c>
      <c r="B467" t="s">
        <v>1627</v>
      </c>
      <c r="C467" t="s">
        <v>1627</v>
      </c>
      <c r="D467" t="s">
        <v>1628</v>
      </c>
    </row>
    <row r="468" spans="1:4">
      <c r="A468">
        <v>467</v>
      </c>
      <c r="B468" t="s">
        <v>1627</v>
      </c>
      <c r="C468" t="s">
        <v>1629</v>
      </c>
      <c r="D468" t="s">
        <v>1630</v>
      </c>
    </row>
    <row r="469" spans="1:4">
      <c r="A469">
        <v>468</v>
      </c>
      <c r="B469" t="s">
        <v>1627</v>
      </c>
      <c r="C469" t="s">
        <v>1631</v>
      </c>
      <c r="D469" t="s">
        <v>1632</v>
      </c>
    </row>
    <row r="470" spans="1:4">
      <c r="A470">
        <v>469</v>
      </c>
      <c r="B470" t="s">
        <v>1627</v>
      </c>
      <c r="C470" t="s">
        <v>1633</v>
      </c>
      <c r="D470" t="s">
        <v>1634</v>
      </c>
    </row>
    <row r="471" spans="1:4">
      <c r="A471">
        <v>470</v>
      </c>
      <c r="B471" t="s">
        <v>1627</v>
      </c>
      <c r="C471" t="s">
        <v>1635</v>
      </c>
      <c r="D471" t="s">
        <v>1636</v>
      </c>
    </row>
    <row r="472" spans="1:4">
      <c r="A472">
        <v>471</v>
      </c>
      <c r="B472" t="s">
        <v>1627</v>
      </c>
      <c r="C472" t="s">
        <v>1637</v>
      </c>
      <c r="D472" t="s">
        <v>1638</v>
      </c>
    </row>
    <row r="473" spans="1:4">
      <c r="A473">
        <v>472</v>
      </c>
      <c r="B473" t="s">
        <v>1627</v>
      </c>
      <c r="C473" t="s">
        <v>1639</v>
      </c>
      <c r="D473" t="s">
        <v>1640</v>
      </c>
    </row>
    <row r="474" spans="1:4">
      <c r="A474">
        <v>473</v>
      </c>
      <c r="B474" t="s">
        <v>1627</v>
      </c>
      <c r="C474" t="s">
        <v>1641</v>
      </c>
      <c r="D474" t="s">
        <v>1642</v>
      </c>
    </row>
    <row r="475" spans="1:4">
      <c r="A475">
        <v>474</v>
      </c>
      <c r="B475" t="s">
        <v>1627</v>
      </c>
      <c r="C475" t="s">
        <v>1643</v>
      </c>
      <c r="D475" t="s">
        <v>1644</v>
      </c>
    </row>
    <row r="476" spans="1:4">
      <c r="A476">
        <v>475</v>
      </c>
      <c r="B476" t="s">
        <v>1627</v>
      </c>
      <c r="C476" t="s">
        <v>1645</v>
      </c>
      <c r="D476" t="s">
        <v>1646</v>
      </c>
    </row>
    <row r="477" spans="1:4">
      <c r="A477">
        <v>476</v>
      </c>
      <c r="B477" t="s">
        <v>1627</v>
      </c>
      <c r="C477" t="s">
        <v>1647</v>
      </c>
      <c r="D477" t="s">
        <v>1648</v>
      </c>
    </row>
    <row r="478" spans="1:4">
      <c r="A478">
        <v>477</v>
      </c>
      <c r="B478" t="s">
        <v>1627</v>
      </c>
      <c r="C478" t="s">
        <v>1649</v>
      </c>
      <c r="D478" t="s">
        <v>1650</v>
      </c>
    </row>
    <row r="479" spans="1:4">
      <c r="A479">
        <v>478</v>
      </c>
      <c r="B479" t="s">
        <v>1627</v>
      </c>
      <c r="C479" t="s">
        <v>1651</v>
      </c>
      <c r="D479" t="s">
        <v>1652</v>
      </c>
    </row>
    <row r="480" spans="1:4">
      <c r="A480">
        <v>479</v>
      </c>
      <c r="B480" t="s">
        <v>1627</v>
      </c>
      <c r="C480" t="s">
        <v>1653</v>
      </c>
      <c r="D480" t="s">
        <v>1654</v>
      </c>
    </row>
    <row r="481" spans="1:4">
      <c r="A481">
        <v>480</v>
      </c>
      <c r="B481" t="s">
        <v>1627</v>
      </c>
      <c r="C481" t="s">
        <v>1655</v>
      </c>
      <c r="D481" t="s">
        <v>1656</v>
      </c>
    </row>
    <row r="482" spans="1:4">
      <c r="A482">
        <v>481</v>
      </c>
      <c r="B482" t="s">
        <v>1627</v>
      </c>
      <c r="C482" t="s">
        <v>1657</v>
      </c>
      <c r="D482" t="s">
        <v>1658</v>
      </c>
    </row>
    <row r="483" spans="1:4">
      <c r="A483">
        <v>482</v>
      </c>
      <c r="B483" t="s">
        <v>1627</v>
      </c>
      <c r="C483" t="s">
        <v>1659</v>
      </c>
      <c r="D483" t="s">
        <v>1660</v>
      </c>
    </row>
    <row r="484" spans="1:4">
      <c r="A484">
        <v>483</v>
      </c>
      <c r="B484" t="s">
        <v>1627</v>
      </c>
      <c r="C484" t="s">
        <v>1661</v>
      </c>
      <c r="D484" t="s">
        <v>1662</v>
      </c>
    </row>
    <row r="485" spans="1:4">
      <c r="A485">
        <v>484</v>
      </c>
      <c r="B485" t="s">
        <v>1663</v>
      </c>
      <c r="C485" t="s">
        <v>1663</v>
      </c>
      <c r="D485" t="s">
        <v>1664</v>
      </c>
    </row>
    <row r="486" spans="1:4">
      <c r="A486">
        <v>485</v>
      </c>
      <c r="B486" t="s">
        <v>1663</v>
      </c>
      <c r="C486" t="s">
        <v>1665</v>
      </c>
      <c r="D486" t="s">
        <v>1666</v>
      </c>
    </row>
    <row r="487" spans="1:4">
      <c r="A487">
        <v>486</v>
      </c>
      <c r="B487" t="s">
        <v>1663</v>
      </c>
      <c r="C487" t="s">
        <v>1667</v>
      </c>
      <c r="D487" t="s">
        <v>1668</v>
      </c>
    </row>
    <row r="488" spans="1:4">
      <c r="A488">
        <v>487</v>
      </c>
      <c r="B488" t="s">
        <v>1663</v>
      </c>
      <c r="C488" t="s">
        <v>1669</v>
      </c>
      <c r="D488" t="s">
        <v>1670</v>
      </c>
    </row>
    <row r="489" spans="1:4">
      <c r="A489">
        <v>488</v>
      </c>
      <c r="B489" t="s">
        <v>1663</v>
      </c>
      <c r="C489" t="s">
        <v>1671</v>
      </c>
      <c r="D489" t="s">
        <v>1672</v>
      </c>
    </row>
    <row r="490" spans="1:4">
      <c r="A490">
        <v>489</v>
      </c>
      <c r="B490" t="s">
        <v>1663</v>
      </c>
      <c r="C490" t="s">
        <v>1673</v>
      </c>
      <c r="D490" t="s">
        <v>1674</v>
      </c>
    </row>
    <row r="491" spans="1:4">
      <c r="A491">
        <v>490</v>
      </c>
      <c r="B491" t="s">
        <v>1663</v>
      </c>
      <c r="C491" t="s">
        <v>1675</v>
      </c>
      <c r="D491" t="s">
        <v>1676</v>
      </c>
    </row>
    <row r="492" spans="1:4">
      <c r="A492">
        <v>491</v>
      </c>
      <c r="B492" t="s">
        <v>1663</v>
      </c>
      <c r="C492" t="s">
        <v>1677</v>
      </c>
      <c r="D492" t="s">
        <v>1678</v>
      </c>
    </row>
    <row r="493" spans="1:4">
      <c r="A493">
        <v>492</v>
      </c>
      <c r="B493" t="s">
        <v>1663</v>
      </c>
      <c r="C493" t="s">
        <v>1679</v>
      </c>
      <c r="D493" t="s">
        <v>1680</v>
      </c>
    </row>
    <row r="494" spans="1:4">
      <c r="A494">
        <v>493</v>
      </c>
      <c r="B494" t="s">
        <v>1663</v>
      </c>
      <c r="C494" t="s">
        <v>1681</v>
      </c>
      <c r="D494" t="s">
        <v>1682</v>
      </c>
    </row>
    <row r="495" spans="1:4">
      <c r="A495">
        <v>494</v>
      </c>
      <c r="B495" t="s">
        <v>1663</v>
      </c>
      <c r="C495" t="s">
        <v>1683</v>
      </c>
      <c r="D495" t="s">
        <v>1684</v>
      </c>
    </row>
    <row r="496" spans="1:4">
      <c r="A496">
        <v>495</v>
      </c>
      <c r="B496" t="s">
        <v>1663</v>
      </c>
      <c r="C496" t="s">
        <v>1685</v>
      </c>
      <c r="D496" t="s">
        <v>1686</v>
      </c>
    </row>
    <row r="497" spans="1:4">
      <c r="A497">
        <v>496</v>
      </c>
      <c r="B497" t="s">
        <v>1663</v>
      </c>
      <c r="C497" t="s">
        <v>1687</v>
      </c>
      <c r="D497" t="s">
        <v>1688</v>
      </c>
    </row>
    <row r="498" spans="1:4">
      <c r="A498">
        <v>497</v>
      </c>
      <c r="B498" t="s">
        <v>1663</v>
      </c>
      <c r="C498" t="s">
        <v>1689</v>
      </c>
      <c r="D498" t="s">
        <v>1690</v>
      </c>
    </row>
    <row r="499" spans="1:4">
      <c r="A499">
        <v>498</v>
      </c>
      <c r="B499" t="s">
        <v>1663</v>
      </c>
      <c r="C499" t="s">
        <v>1691</v>
      </c>
      <c r="D499" t="s">
        <v>1692</v>
      </c>
    </row>
    <row r="500" spans="1:4">
      <c r="A500">
        <v>499</v>
      </c>
      <c r="B500" t="s">
        <v>1663</v>
      </c>
      <c r="C500" t="s">
        <v>1693</v>
      </c>
      <c r="D500" t="s">
        <v>1694</v>
      </c>
    </row>
    <row r="501" spans="1:4">
      <c r="A501">
        <v>500</v>
      </c>
      <c r="B501" t="s">
        <v>1695</v>
      </c>
      <c r="C501" t="s">
        <v>1695</v>
      </c>
      <c r="D501" t="s">
        <v>1696</v>
      </c>
    </row>
    <row r="502" spans="1:4">
      <c r="A502">
        <v>501</v>
      </c>
      <c r="B502" t="s">
        <v>1695</v>
      </c>
      <c r="C502" t="s">
        <v>1697</v>
      </c>
      <c r="D502" t="s">
        <v>1698</v>
      </c>
    </row>
    <row r="503" spans="1:4">
      <c r="A503">
        <v>502</v>
      </c>
      <c r="B503" t="s">
        <v>1695</v>
      </c>
      <c r="C503" t="s">
        <v>1699</v>
      </c>
      <c r="D503" t="s">
        <v>1700</v>
      </c>
    </row>
    <row r="504" spans="1:4">
      <c r="A504">
        <v>503</v>
      </c>
      <c r="B504" t="s">
        <v>1695</v>
      </c>
      <c r="C504" t="s">
        <v>1701</v>
      </c>
      <c r="D504" t="s">
        <v>1702</v>
      </c>
    </row>
    <row r="505" spans="1:4">
      <c r="A505">
        <v>504</v>
      </c>
      <c r="B505" t="s">
        <v>1695</v>
      </c>
      <c r="C505" t="s">
        <v>1416</v>
      </c>
      <c r="D505" t="s">
        <v>1703</v>
      </c>
    </row>
    <row r="506" spans="1:4">
      <c r="A506">
        <v>505</v>
      </c>
      <c r="B506" t="s">
        <v>1695</v>
      </c>
      <c r="C506" t="s">
        <v>1704</v>
      </c>
      <c r="D506" t="s">
        <v>1705</v>
      </c>
    </row>
    <row r="507" spans="1:4">
      <c r="A507">
        <v>506</v>
      </c>
      <c r="B507" t="s">
        <v>1695</v>
      </c>
      <c r="C507" t="s">
        <v>1706</v>
      </c>
      <c r="D507" t="s">
        <v>1707</v>
      </c>
    </row>
    <row r="508" spans="1:4">
      <c r="A508">
        <v>507</v>
      </c>
      <c r="B508" t="s">
        <v>1695</v>
      </c>
      <c r="C508" t="s">
        <v>1708</v>
      </c>
      <c r="D508" t="s">
        <v>1709</v>
      </c>
    </row>
    <row r="509" spans="1:4">
      <c r="A509">
        <v>508</v>
      </c>
      <c r="B509" t="s">
        <v>1695</v>
      </c>
      <c r="C509" t="s">
        <v>1710</v>
      </c>
      <c r="D509" t="s">
        <v>1711</v>
      </c>
    </row>
    <row r="510" spans="1:4">
      <c r="A510">
        <v>509</v>
      </c>
      <c r="B510" t="s">
        <v>1695</v>
      </c>
      <c r="C510" t="s">
        <v>1712</v>
      </c>
      <c r="D510" t="s">
        <v>1713</v>
      </c>
    </row>
    <row r="511" spans="1:4">
      <c r="A511">
        <v>510</v>
      </c>
      <c r="B511" t="s">
        <v>1695</v>
      </c>
      <c r="C511" t="s">
        <v>1714</v>
      </c>
      <c r="D511" t="s">
        <v>1715</v>
      </c>
    </row>
    <row r="512" spans="1:4">
      <c r="A512">
        <v>511</v>
      </c>
      <c r="B512" t="s">
        <v>1695</v>
      </c>
      <c r="C512" t="s">
        <v>1716</v>
      </c>
      <c r="D512" t="s">
        <v>1717</v>
      </c>
    </row>
    <row r="513" spans="1:4">
      <c r="A513">
        <v>512</v>
      </c>
      <c r="B513" t="s">
        <v>1695</v>
      </c>
      <c r="C513" t="s">
        <v>1718</v>
      </c>
      <c r="D513" t="s">
        <v>1719</v>
      </c>
    </row>
    <row r="514" spans="1:4">
      <c r="A514">
        <v>513</v>
      </c>
      <c r="B514" t="s">
        <v>1695</v>
      </c>
      <c r="C514" t="s">
        <v>1720</v>
      </c>
      <c r="D514" t="s">
        <v>1721</v>
      </c>
    </row>
    <row r="515" spans="1:4">
      <c r="A515">
        <v>514</v>
      </c>
      <c r="B515" t="s">
        <v>1695</v>
      </c>
      <c r="C515" t="s">
        <v>1722</v>
      </c>
      <c r="D515" t="s">
        <v>1723</v>
      </c>
    </row>
    <row r="516" spans="1:4">
      <c r="A516">
        <v>515</v>
      </c>
      <c r="B516" t="s">
        <v>1695</v>
      </c>
      <c r="C516" t="s">
        <v>1724</v>
      </c>
      <c r="D516" t="s">
        <v>1725</v>
      </c>
    </row>
    <row r="517" spans="1:4">
      <c r="A517">
        <v>516</v>
      </c>
      <c r="B517" t="s">
        <v>1695</v>
      </c>
      <c r="C517" t="s">
        <v>1726</v>
      </c>
      <c r="D517" t="s">
        <v>1727</v>
      </c>
    </row>
    <row r="518" spans="1:4">
      <c r="A518">
        <v>517</v>
      </c>
      <c r="B518" t="s">
        <v>1728</v>
      </c>
      <c r="C518" t="s">
        <v>1728</v>
      </c>
      <c r="D518" t="s">
        <v>1729</v>
      </c>
    </row>
    <row r="519" spans="1:4">
      <c r="A519">
        <v>518</v>
      </c>
      <c r="B519" t="s">
        <v>1728</v>
      </c>
      <c r="C519" t="s">
        <v>1730</v>
      </c>
      <c r="D519" t="s">
        <v>1731</v>
      </c>
    </row>
    <row r="520" spans="1:4">
      <c r="A520">
        <v>519</v>
      </c>
      <c r="B520" t="s">
        <v>1728</v>
      </c>
      <c r="C520" t="s">
        <v>1732</v>
      </c>
      <c r="D520" t="s">
        <v>1733</v>
      </c>
    </row>
    <row r="521" spans="1:4">
      <c r="A521">
        <v>520</v>
      </c>
      <c r="B521" t="s">
        <v>1728</v>
      </c>
      <c r="C521" t="s">
        <v>1734</v>
      </c>
      <c r="D521" t="s">
        <v>1735</v>
      </c>
    </row>
    <row r="522" spans="1:4">
      <c r="A522">
        <v>521</v>
      </c>
      <c r="B522" t="s">
        <v>1728</v>
      </c>
      <c r="C522" t="s">
        <v>1736</v>
      </c>
      <c r="D522" t="s">
        <v>1737</v>
      </c>
    </row>
    <row r="523" spans="1:4">
      <c r="A523">
        <v>522</v>
      </c>
      <c r="B523" t="s">
        <v>1728</v>
      </c>
      <c r="C523" t="s">
        <v>1738</v>
      </c>
      <c r="D523" t="s">
        <v>1739</v>
      </c>
    </row>
    <row r="524" spans="1:4">
      <c r="A524">
        <v>523</v>
      </c>
      <c r="B524" t="s">
        <v>1728</v>
      </c>
      <c r="C524" t="s">
        <v>1740</v>
      </c>
      <c r="D524" t="s">
        <v>1741</v>
      </c>
    </row>
    <row r="525" spans="1:4">
      <c r="A525">
        <v>524</v>
      </c>
      <c r="B525" t="s">
        <v>1728</v>
      </c>
      <c r="C525" t="s">
        <v>1742</v>
      </c>
      <c r="D525" t="s">
        <v>1743</v>
      </c>
    </row>
    <row r="526" spans="1:4">
      <c r="A526">
        <v>525</v>
      </c>
      <c r="B526" t="s">
        <v>1728</v>
      </c>
      <c r="C526" t="s">
        <v>1744</v>
      </c>
      <c r="D526" t="s">
        <v>1745</v>
      </c>
    </row>
    <row r="527" spans="1:4">
      <c r="A527">
        <v>526</v>
      </c>
      <c r="B527" t="s">
        <v>1728</v>
      </c>
      <c r="C527" t="s">
        <v>1746</v>
      </c>
      <c r="D527" t="s">
        <v>1747</v>
      </c>
    </row>
    <row r="528" spans="1:4">
      <c r="A528">
        <v>527</v>
      </c>
      <c r="B528" t="s">
        <v>1728</v>
      </c>
      <c r="C528" t="s">
        <v>1748</v>
      </c>
      <c r="D528" t="s">
        <v>1749</v>
      </c>
    </row>
    <row r="529" spans="1:4">
      <c r="A529">
        <v>528</v>
      </c>
      <c r="B529" t="s">
        <v>1728</v>
      </c>
      <c r="C529" t="s">
        <v>1750</v>
      </c>
      <c r="D529" t="s">
        <v>1751</v>
      </c>
    </row>
    <row r="530" spans="1:4">
      <c r="A530">
        <v>529</v>
      </c>
      <c r="B530" t="s">
        <v>1728</v>
      </c>
      <c r="C530" t="s">
        <v>1752</v>
      </c>
      <c r="D530" t="s">
        <v>1753</v>
      </c>
    </row>
    <row r="531" spans="1:4">
      <c r="A531">
        <v>530</v>
      </c>
      <c r="B531" t="s">
        <v>1728</v>
      </c>
      <c r="C531" t="s">
        <v>1754</v>
      </c>
      <c r="D531" t="s">
        <v>1755</v>
      </c>
    </row>
    <row r="532" spans="1:4">
      <c r="A532">
        <v>531</v>
      </c>
      <c r="B532" t="s">
        <v>1728</v>
      </c>
      <c r="C532" t="s">
        <v>1756</v>
      </c>
      <c r="D532" t="s">
        <v>1757</v>
      </c>
    </row>
    <row r="533" spans="1:4">
      <c r="A533">
        <v>532</v>
      </c>
      <c r="B533" t="s">
        <v>1728</v>
      </c>
      <c r="C533" t="s">
        <v>1758</v>
      </c>
      <c r="D533" t="s">
        <v>1759</v>
      </c>
    </row>
    <row r="534" spans="1:4">
      <c r="A534">
        <v>533</v>
      </c>
      <c r="B534" t="s">
        <v>1728</v>
      </c>
      <c r="C534" t="s">
        <v>1760</v>
      </c>
      <c r="D534" t="s">
        <v>1761</v>
      </c>
    </row>
    <row r="535" spans="1:4">
      <c r="A535">
        <v>534</v>
      </c>
      <c r="B535" t="s">
        <v>1728</v>
      </c>
      <c r="C535" t="s">
        <v>1762</v>
      </c>
      <c r="D535" t="s">
        <v>1763</v>
      </c>
    </row>
    <row r="536" spans="1:4">
      <c r="A536">
        <v>535</v>
      </c>
      <c r="B536" t="s">
        <v>1728</v>
      </c>
      <c r="C536" t="s">
        <v>1764</v>
      </c>
      <c r="D536" t="s">
        <v>1765</v>
      </c>
    </row>
    <row r="537" spans="1:4">
      <c r="A537">
        <v>536</v>
      </c>
      <c r="B537" t="s">
        <v>1728</v>
      </c>
      <c r="C537" t="s">
        <v>1766</v>
      </c>
      <c r="D537" t="s">
        <v>1767</v>
      </c>
    </row>
    <row r="538" spans="1:4">
      <c r="A538">
        <v>537</v>
      </c>
      <c r="B538" t="s">
        <v>1728</v>
      </c>
      <c r="C538" t="s">
        <v>1768</v>
      </c>
      <c r="D538" t="s">
        <v>1769</v>
      </c>
    </row>
    <row r="539" spans="1:4">
      <c r="A539">
        <v>538</v>
      </c>
      <c r="B539" t="s">
        <v>1728</v>
      </c>
      <c r="C539" t="s">
        <v>1770</v>
      </c>
      <c r="D539" t="s">
        <v>1771</v>
      </c>
    </row>
    <row r="540" spans="1:4">
      <c r="A540">
        <v>539</v>
      </c>
      <c r="B540" t="s">
        <v>1728</v>
      </c>
      <c r="C540" t="s">
        <v>1772</v>
      </c>
      <c r="D540" t="s">
        <v>1773</v>
      </c>
    </row>
    <row r="541" spans="1:4">
      <c r="A541">
        <v>540</v>
      </c>
      <c r="B541" t="s">
        <v>1774</v>
      </c>
      <c r="C541" t="s">
        <v>1774</v>
      </c>
      <c r="D541" t="s">
        <v>1775</v>
      </c>
    </row>
    <row r="542" spans="1:4">
      <c r="A542">
        <v>541</v>
      </c>
      <c r="B542" t="s">
        <v>1774</v>
      </c>
      <c r="C542" t="s">
        <v>1776</v>
      </c>
      <c r="D542" t="s">
        <v>1777</v>
      </c>
    </row>
    <row r="543" spans="1:4">
      <c r="A543">
        <v>542</v>
      </c>
      <c r="B543" t="s">
        <v>1774</v>
      </c>
      <c r="C543" t="s">
        <v>1778</v>
      </c>
      <c r="D543" t="s">
        <v>1779</v>
      </c>
    </row>
    <row r="544" spans="1:4">
      <c r="A544">
        <v>543</v>
      </c>
      <c r="B544" t="s">
        <v>1774</v>
      </c>
      <c r="C544" t="s">
        <v>1780</v>
      </c>
      <c r="D544" t="s">
        <v>1781</v>
      </c>
    </row>
    <row r="545" spans="1:4">
      <c r="A545">
        <v>544</v>
      </c>
      <c r="B545" t="s">
        <v>1774</v>
      </c>
      <c r="C545" t="s">
        <v>1782</v>
      </c>
      <c r="D545" t="s">
        <v>1783</v>
      </c>
    </row>
    <row r="546" spans="1:4">
      <c r="A546">
        <v>545</v>
      </c>
      <c r="B546" t="s">
        <v>1774</v>
      </c>
      <c r="C546" t="s">
        <v>1784</v>
      </c>
      <c r="D546" t="s">
        <v>1785</v>
      </c>
    </row>
    <row r="547" spans="1:4">
      <c r="A547">
        <v>546</v>
      </c>
      <c r="B547" t="s">
        <v>1774</v>
      </c>
      <c r="C547" t="s">
        <v>1786</v>
      </c>
      <c r="D547" t="s">
        <v>1787</v>
      </c>
    </row>
    <row r="548" spans="1:4">
      <c r="A548">
        <v>547</v>
      </c>
      <c r="B548" t="s">
        <v>1774</v>
      </c>
      <c r="C548" t="s">
        <v>1788</v>
      </c>
      <c r="D548" t="s">
        <v>1789</v>
      </c>
    </row>
    <row r="549" spans="1:4">
      <c r="A549">
        <v>548</v>
      </c>
      <c r="B549" t="s">
        <v>1774</v>
      </c>
      <c r="C549" t="s">
        <v>1790</v>
      </c>
      <c r="D549" t="s">
        <v>1791</v>
      </c>
    </row>
    <row r="550" spans="1:4">
      <c r="A550">
        <v>549</v>
      </c>
      <c r="B550" t="s">
        <v>1774</v>
      </c>
      <c r="C550" t="s">
        <v>1792</v>
      </c>
      <c r="D550" t="s">
        <v>1793</v>
      </c>
    </row>
    <row r="551" spans="1:4">
      <c r="A551">
        <v>550</v>
      </c>
      <c r="B551" t="s">
        <v>1774</v>
      </c>
      <c r="C551" t="s">
        <v>1794</v>
      </c>
      <c r="D551" t="s">
        <v>1795</v>
      </c>
    </row>
    <row r="552" spans="1:4">
      <c r="A552">
        <v>551</v>
      </c>
      <c r="B552" t="s">
        <v>1774</v>
      </c>
      <c r="C552" t="s">
        <v>1796</v>
      </c>
      <c r="D552" t="s">
        <v>1797</v>
      </c>
    </row>
    <row r="553" spans="1:4">
      <c r="A553">
        <v>552</v>
      </c>
      <c r="B553" t="s">
        <v>1774</v>
      </c>
      <c r="C553" t="s">
        <v>1798</v>
      </c>
      <c r="D553" t="s">
        <v>1799</v>
      </c>
    </row>
    <row r="554" spans="1:4">
      <c r="A554">
        <v>553</v>
      </c>
      <c r="B554" t="s">
        <v>1774</v>
      </c>
      <c r="C554" t="s">
        <v>1800</v>
      </c>
      <c r="D554" t="s">
        <v>1801</v>
      </c>
    </row>
    <row r="555" spans="1:4">
      <c r="A555">
        <v>554</v>
      </c>
      <c r="B555" t="s">
        <v>1802</v>
      </c>
      <c r="C555" t="s">
        <v>1802</v>
      </c>
      <c r="D555" t="s">
        <v>1803</v>
      </c>
    </row>
    <row r="556" spans="1:4">
      <c r="A556">
        <v>555</v>
      </c>
      <c r="B556" t="s">
        <v>1802</v>
      </c>
      <c r="C556" t="s">
        <v>1804</v>
      </c>
      <c r="D556" t="s">
        <v>1805</v>
      </c>
    </row>
    <row r="557" spans="1:4">
      <c r="A557">
        <v>556</v>
      </c>
      <c r="B557" t="s">
        <v>1802</v>
      </c>
      <c r="C557" t="s">
        <v>1806</v>
      </c>
      <c r="D557" t="s">
        <v>1807</v>
      </c>
    </row>
    <row r="558" spans="1:4">
      <c r="A558">
        <v>557</v>
      </c>
      <c r="B558" t="s">
        <v>1802</v>
      </c>
      <c r="C558" t="s">
        <v>1808</v>
      </c>
      <c r="D558" t="s">
        <v>1809</v>
      </c>
    </row>
    <row r="559" spans="1:4">
      <c r="A559">
        <v>558</v>
      </c>
      <c r="B559" t="s">
        <v>1802</v>
      </c>
      <c r="C559" t="s">
        <v>1810</v>
      </c>
      <c r="D559" t="s">
        <v>1811</v>
      </c>
    </row>
    <row r="560" spans="1:4">
      <c r="A560">
        <v>559</v>
      </c>
      <c r="B560" t="s">
        <v>1802</v>
      </c>
      <c r="C560" t="s">
        <v>1812</v>
      </c>
      <c r="D560" t="s">
        <v>1813</v>
      </c>
    </row>
    <row r="561" spans="1:4">
      <c r="A561">
        <v>560</v>
      </c>
      <c r="B561" t="s">
        <v>1802</v>
      </c>
      <c r="C561" t="s">
        <v>1814</v>
      </c>
      <c r="D561" t="s">
        <v>1815</v>
      </c>
    </row>
    <row r="562" spans="1:4">
      <c r="A562">
        <v>561</v>
      </c>
      <c r="B562" t="s">
        <v>1802</v>
      </c>
      <c r="C562" t="s">
        <v>1816</v>
      </c>
      <c r="D562" t="s">
        <v>1817</v>
      </c>
    </row>
    <row r="563" spans="1:4">
      <c r="A563">
        <v>562</v>
      </c>
      <c r="B563" t="s">
        <v>1802</v>
      </c>
      <c r="C563" t="s">
        <v>1818</v>
      </c>
      <c r="D563" t="s">
        <v>1819</v>
      </c>
    </row>
    <row r="564" spans="1:4">
      <c r="A564">
        <v>563</v>
      </c>
      <c r="B564" t="s">
        <v>1802</v>
      </c>
      <c r="C564" t="s">
        <v>1820</v>
      </c>
      <c r="D564" t="s">
        <v>1821</v>
      </c>
    </row>
    <row r="565" spans="1:4">
      <c r="A565">
        <v>564</v>
      </c>
      <c r="B565" t="s">
        <v>1802</v>
      </c>
      <c r="C565" t="s">
        <v>1822</v>
      </c>
      <c r="D565" t="s">
        <v>1823</v>
      </c>
    </row>
    <row r="566" spans="1:4">
      <c r="A566">
        <v>565</v>
      </c>
      <c r="B566" t="s">
        <v>1802</v>
      </c>
      <c r="C566" t="s">
        <v>1824</v>
      </c>
      <c r="D566" t="s">
        <v>1825</v>
      </c>
    </row>
    <row r="567" spans="1:4">
      <c r="A567">
        <v>566</v>
      </c>
      <c r="B567" t="s">
        <v>1802</v>
      </c>
      <c r="C567" t="s">
        <v>1826</v>
      </c>
      <c r="D567" t="s">
        <v>1827</v>
      </c>
    </row>
    <row r="568" spans="1:4">
      <c r="A568">
        <v>567</v>
      </c>
      <c r="B568" t="s">
        <v>1802</v>
      </c>
      <c r="C568" t="s">
        <v>1828</v>
      </c>
      <c r="D568" t="s">
        <v>1829</v>
      </c>
    </row>
    <row r="569" spans="1:4">
      <c r="A569">
        <v>568</v>
      </c>
      <c r="B569" t="s">
        <v>1802</v>
      </c>
      <c r="C569" t="s">
        <v>1830</v>
      </c>
      <c r="D569" t="s">
        <v>1831</v>
      </c>
    </row>
    <row r="570" spans="1:4">
      <c r="A570">
        <v>569</v>
      </c>
      <c r="B570" t="s">
        <v>1802</v>
      </c>
      <c r="C570" t="s">
        <v>1832</v>
      </c>
      <c r="D570" t="s">
        <v>1833</v>
      </c>
    </row>
    <row r="571" spans="1:4">
      <c r="A571">
        <v>570</v>
      </c>
      <c r="B571" t="s">
        <v>1802</v>
      </c>
      <c r="C571" t="s">
        <v>1834</v>
      </c>
      <c r="D571" t="s">
        <v>1835</v>
      </c>
    </row>
    <row r="572" spans="1:4">
      <c r="A572">
        <v>571</v>
      </c>
      <c r="B572" t="s">
        <v>1802</v>
      </c>
      <c r="C572" t="s">
        <v>1836</v>
      </c>
      <c r="D572" t="s">
        <v>1837</v>
      </c>
    </row>
    <row r="573" spans="1:4">
      <c r="A573">
        <v>572</v>
      </c>
      <c r="B573" t="s">
        <v>1802</v>
      </c>
      <c r="C573" t="s">
        <v>1838</v>
      </c>
      <c r="D573" t="s">
        <v>1839</v>
      </c>
    </row>
    <row r="574" spans="1:4">
      <c r="A574">
        <v>573</v>
      </c>
      <c r="B574" t="s">
        <v>1802</v>
      </c>
      <c r="C574" t="s">
        <v>1840</v>
      </c>
      <c r="D574" t="s">
        <v>1841</v>
      </c>
    </row>
    <row r="575" spans="1:4">
      <c r="A575">
        <v>574</v>
      </c>
      <c r="B575" t="s">
        <v>1842</v>
      </c>
      <c r="C575" t="s">
        <v>1842</v>
      </c>
      <c r="D575" t="s">
        <v>1843</v>
      </c>
    </row>
    <row r="576" spans="1:4">
      <c r="A576">
        <v>575</v>
      </c>
      <c r="B576" t="s">
        <v>1842</v>
      </c>
      <c r="C576" t="s">
        <v>1844</v>
      </c>
      <c r="D576" t="s">
        <v>1845</v>
      </c>
    </row>
    <row r="577" spans="1:4">
      <c r="A577">
        <v>576</v>
      </c>
      <c r="B577" t="s">
        <v>1842</v>
      </c>
      <c r="C577" t="s">
        <v>1846</v>
      </c>
      <c r="D577" t="s">
        <v>1847</v>
      </c>
    </row>
    <row r="578" spans="1:4">
      <c r="A578">
        <v>577</v>
      </c>
      <c r="B578" t="s">
        <v>1842</v>
      </c>
      <c r="C578" t="s">
        <v>1848</v>
      </c>
      <c r="D578" t="s">
        <v>1849</v>
      </c>
    </row>
    <row r="579" spans="1:4">
      <c r="A579">
        <v>578</v>
      </c>
      <c r="B579" t="s">
        <v>1842</v>
      </c>
      <c r="C579" t="s">
        <v>1850</v>
      </c>
      <c r="D579" t="s">
        <v>1851</v>
      </c>
    </row>
    <row r="580" spans="1:4">
      <c r="A580">
        <v>579</v>
      </c>
      <c r="B580" t="s">
        <v>1842</v>
      </c>
      <c r="C580" t="s">
        <v>1852</v>
      </c>
      <c r="D580" t="s">
        <v>1853</v>
      </c>
    </row>
    <row r="581" spans="1:4">
      <c r="A581">
        <v>580</v>
      </c>
      <c r="B581" t="s">
        <v>1842</v>
      </c>
      <c r="C581" t="s">
        <v>1854</v>
      </c>
      <c r="D581" t="s">
        <v>1855</v>
      </c>
    </row>
    <row r="582" spans="1:4">
      <c r="A582">
        <v>581</v>
      </c>
      <c r="B582" t="s">
        <v>1842</v>
      </c>
      <c r="C582" t="s">
        <v>1856</v>
      </c>
      <c r="D582" t="s">
        <v>1857</v>
      </c>
    </row>
    <row r="583" spans="1:4">
      <c r="A583">
        <v>582</v>
      </c>
      <c r="B583" t="s">
        <v>1842</v>
      </c>
      <c r="C583" t="s">
        <v>1858</v>
      </c>
      <c r="D583" t="s">
        <v>1859</v>
      </c>
    </row>
    <row r="584" spans="1:4">
      <c r="A584">
        <v>583</v>
      </c>
      <c r="B584" t="s">
        <v>1842</v>
      </c>
      <c r="C584" t="s">
        <v>1860</v>
      </c>
      <c r="D584" t="s">
        <v>1861</v>
      </c>
    </row>
    <row r="585" spans="1:4">
      <c r="A585">
        <v>584</v>
      </c>
      <c r="B585" t="s">
        <v>1842</v>
      </c>
      <c r="C585" t="s">
        <v>1862</v>
      </c>
      <c r="D585" t="s">
        <v>1863</v>
      </c>
    </row>
    <row r="586" spans="1:4">
      <c r="A586">
        <v>585</v>
      </c>
      <c r="B586" t="s">
        <v>1842</v>
      </c>
      <c r="C586" t="s">
        <v>1864</v>
      </c>
      <c r="D586" t="s">
        <v>1865</v>
      </c>
    </row>
    <row r="587" spans="1:4">
      <c r="A587">
        <v>586</v>
      </c>
      <c r="B587" t="s">
        <v>1842</v>
      </c>
      <c r="C587" t="s">
        <v>1866</v>
      </c>
      <c r="D587" t="s">
        <v>1867</v>
      </c>
    </row>
    <row r="588" spans="1:4">
      <c r="A588">
        <v>587</v>
      </c>
      <c r="B588" t="s">
        <v>1868</v>
      </c>
      <c r="C588" t="s">
        <v>1868</v>
      </c>
      <c r="D588" t="s">
        <v>1869</v>
      </c>
    </row>
    <row r="589" spans="1:4">
      <c r="A589">
        <v>588</v>
      </c>
      <c r="B589" t="s">
        <v>1868</v>
      </c>
      <c r="C589" t="s">
        <v>1870</v>
      </c>
      <c r="D589" t="s">
        <v>1871</v>
      </c>
    </row>
    <row r="590" spans="1:4">
      <c r="A590">
        <v>589</v>
      </c>
      <c r="B590" t="s">
        <v>1868</v>
      </c>
      <c r="C590" t="s">
        <v>1872</v>
      </c>
      <c r="D590" t="s">
        <v>1873</v>
      </c>
    </row>
    <row r="591" spans="1:4">
      <c r="A591">
        <v>590</v>
      </c>
      <c r="B591" t="s">
        <v>1868</v>
      </c>
      <c r="C591" t="s">
        <v>1874</v>
      </c>
      <c r="D591" t="s">
        <v>1875</v>
      </c>
    </row>
    <row r="592" spans="1:4">
      <c r="A592">
        <v>591</v>
      </c>
      <c r="B592" t="s">
        <v>1868</v>
      </c>
      <c r="C592" t="s">
        <v>1876</v>
      </c>
      <c r="D592" t="s">
        <v>1877</v>
      </c>
    </row>
    <row r="593" spans="1:4">
      <c r="A593">
        <v>592</v>
      </c>
      <c r="B593" t="s">
        <v>1868</v>
      </c>
      <c r="C593" t="s">
        <v>1878</v>
      </c>
      <c r="D593" t="s">
        <v>1879</v>
      </c>
    </row>
    <row r="594" spans="1:4">
      <c r="A594">
        <v>593</v>
      </c>
      <c r="B594" t="s">
        <v>1868</v>
      </c>
      <c r="C594" t="s">
        <v>1880</v>
      </c>
      <c r="D594" t="s">
        <v>1881</v>
      </c>
    </row>
    <row r="595" spans="1:4">
      <c r="A595">
        <v>594</v>
      </c>
      <c r="B595" t="s">
        <v>1868</v>
      </c>
      <c r="C595" t="s">
        <v>1882</v>
      </c>
      <c r="D595" t="s">
        <v>1883</v>
      </c>
    </row>
    <row r="596" spans="1:4">
      <c r="A596">
        <v>595</v>
      </c>
      <c r="B596" t="s">
        <v>1868</v>
      </c>
      <c r="C596" t="s">
        <v>1884</v>
      </c>
      <c r="D596" t="s">
        <v>1885</v>
      </c>
    </row>
    <row r="597" spans="1:4">
      <c r="A597">
        <v>596</v>
      </c>
      <c r="B597" t="s">
        <v>1868</v>
      </c>
      <c r="C597" t="s">
        <v>1158</v>
      </c>
      <c r="D597" t="s">
        <v>1886</v>
      </c>
    </row>
    <row r="598" spans="1:4">
      <c r="A598">
        <v>597</v>
      </c>
      <c r="B598" t="s">
        <v>1868</v>
      </c>
      <c r="C598" t="s">
        <v>1887</v>
      </c>
      <c r="D598" t="s">
        <v>1888</v>
      </c>
    </row>
    <row r="599" spans="1:4">
      <c r="A599">
        <v>598</v>
      </c>
      <c r="B599" t="s">
        <v>1868</v>
      </c>
      <c r="C599" t="s">
        <v>1889</v>
      </c>
      <c r="D599" t="s">
        <v>1890</v>
      </c>
    </row>
    <row r="600" spans="1:4">
      <c r="A600">
        <v>599</v>
      </c>
      <c r="B600" t="s">
        <v>1868</v>
      </c>
      <c r="C600" t="s">
        <v>1891</v>
      </c>
      <c r="D600" t="s">
        <v>1892</v>
      </c>
    </row>
    <row r="601" spans="1:4">
      <c r="A601">
        <v>600</v>
      </c>
      <c r="B601" t="s">
        <v>1868</v>
      </c>
      <c r="C601" t="s">
        <v>1893</v>
      </c>
      <c r="D601" t="s">
        <v>1894</v>
      </c>
    </row>
    <row r="602" spans="1:4">
      <c r="A602">
        <v>601</v>
      </c>
      <c r="B602" t="s">
        <v>1868</v>
      </c>
      <c r="C602" t="s">
        <v>1895</v>
      </c>
      <c r="D602" t="s">
        <v>1896</v>
      </c>
    </row>
    <row r="603" spans="1:4">
      <c r="A603">
        <v>602</v>
      </c>
      <c r="B603" t="s">
        <v>1868</v>
      </c>
      <c r="C603" t="s">
        <v>1897</v>
      </c>
      <c r="D603" t="s">
        <v>1898</v>
      </c>
    </row>
    <row r="604" spans="1:4">
      <c r="A604">
        <v>603</v>
      </c>
      <c r="B604" t="s">
        <v>1868</v>
      </c>
      <c r="C604" t="s">
        <v>1276</v>
      </c>
      <c r="D604" t="s">
        <v>1899</v>
      </c>
    </row>
    <row r="605" spans="1:4">
      <c r="A605">
        <v>604</v>
      </c>
      <c r="B605" t="s">
        <v>1868</v>
      </c>
      <c r="C605" t="s">
        <v>1900</v>
      </c>
      <c r="D605" t="s">
        <v>1901</v>
      </c>
    </row>
    <row r="606" spans="1:4">
      <c r="A606">
        <v>605</v>
      </c>
      <c r="B606" t="s">
        <v>1868</v>
      </c>
      <c r="C606" t="s">
        <v>1902</v>
      </c>
      <c r="D606" t="s">
        <v>1903</v>
      </c>
    </row>
    <row r="607" spans="1:4">
      <c r="A607">
        <v>606</v>
      </c>
      <c r="B607" t="s">
        <v>1868</v>
      </c>
      <c r="C607" t="s">
        <v>1550</v>
      </c>
      <c r="D607" t="s">
        <v>1904</v>
      </c>
    </row>
    <row r="608" spans="1:4">
      <c r="A608">
        <v>607</v>
      </c>
      <c r="B608" t="s">
        <v>1868</v>
      </c>
      <c r="C608" t="s">
        <v>1905</v>
      </c>
      <c r="D608" t="s">
        <v>1906</v>
      </c>
    </row>
    <row r="609" spans="1:4">
      <c r="A609">
        <v>608</v>
      </c>
      <c r="B609" t="s">
        <v>1868</v>
      </c>
      <c r="C609" t="s">
        <v>1907</v>
      </c>
      <c r="D609" t="s">
        <v>1908</v>
      </c>
    </row>
    <row r="610" spans="1:4">
      <c r="A610">
        <v>609</v>
      </c>
      <c r="B610" t="s">
        <v>1868</v>
      </c>
      <c r="C610" t="s">
        <v>1909</v>
      </c>
      <c r="D610" t="s">
        <v>1910</v>
      </c>
    </row>
    <row r="611" spans="1:4">
      <c r="A611">
        <v>610</v>
      </c>
      <c r="B611" t="s">
        <v>1868</v>
      </c>
      <c r="C611" t="s">
        <v>1911</v>
      </c>
      <c r="D611" t="s">
        <v>1912</v>
      </c>
    </row>
    <row r="612" spans="1:4">
      <c r="A612">
        <v>611</v>
      </c>
      <c r="B612" t="s">
        <v>1868</v>
      </c>
      <c r="C612" t="s">
        <v>784</v>
      </c>
      <c r="D612" t="s">
        <v>1913</v>
      </c>
    </row>
    <row r="613" spans="1:4">
      <c r="A613">
        <v>612</v>
      </c>
      <c r="B613" t="s">
        <v>1868</v>
      </c>
      <c r="C613" t="s">
        <v>1914</v>
      </c>
      <c r="D613" t="s">
        <v>1915</v>
      </c>
    </row>
    <row r="614" spans="1:4">
      <c r="A614">
        <v>613</v>
      </c>
      <c r="B614" t="s">
        <v>1868</v>
      </c>
      <c r="C614" t="s">
        <v>1916</v>
      </c>
      <c r="D614" t="s">
        <v>1917</v>
      </c>
    </row>
    <row r="615" spans="1:4">
      <c r="A615">
        <v>614</v>
      </c>
      <c r="B615" t="s">
        <v>1868</v>
      </c>
      <c r="C615" t="s">
        <v>1918</v>
      </c>
      <c r="D615" t="s">
        <v>1919</v>
      </c>
    </row>
    <row r="616" spans="1:4">
      <c r="A616">
        <v>615</v>
      </c>
      <c r="B616" t="s">
        <v>1868</v>
      </c>
      <c r="C616" t="s">
        <v>1920</v>
      </c>
      <c r="D616" t="s">
        <v>1921</v>
      </c>
    </row>
    <row r="617" spans="1:4">
      <c r="A617">
        <v>616</v>
      </c>
      <c r="B617" t="s">
        <v>1868</v>
      </c>
      <c r="C617" t="s">
        <v>1922</v>
      </c>
      <c r="D617" t="s">
        <v>1923</v>
      </c>
    </row>
    <row r="618" spans="1:4">
      <c r="A618">
        <v>617</v>
      </c>
      <c r="B618" t="s">
        <v>1868</v>
      </c>
      <c r="C618" t="s">
        <v>1924</v>
      </c>
      <c r="D618" t="s">
        <v>1925</v>
      </c>
    </row>
    <row r="619" spans="1:4">
      <c r="A619">
        <v>618</v>
      </c>
      <c r="B619" t="s">
        <v>1868</v>
      </c>
      <c r="C619" t="s">
        <v>1926</v>
      </c>
      <c r="D619" t="s">
        <v>1927</v>
      </c>
    </row>
    <row r="620" spans="1:4">
      <c r="A620">
        <v>619</v>
      </c>
      <c r="B620" t="s">
        <v>1868</v>
      </c>
      <c r="C620" t="s">
        <v>1928</v>
      </c>
      <c r="D620" t="s">
        <v>1929</v>
      </c>
    </row>
    <row r="621" spans="1:4">
      <c r="A621">
        <v>620</v>
      </c>
      <c r="B621" t="s">
        <v>1868</v>
      </c>
      <c r="C621" t="s">
        <v>1930</v>
      </c>
      <c r="D621" t="s">
        <v>1931</v>
      </c>
    </row>
    <row r="622" spans="1:4">
      <c r="A622">
        <v>621</v>
      </c>
      <c r="B622" t="s">
        <v>1868</v>
      </c>
      <c r="C622" t="s">
        <v>1932</v>
      </c>
      <c r="D622" t="s">
        <v>1933</v>
      </c>
    </row>
    <row r="623" spans="1:4">
      <c r="A623">
        <v>622</v>
      </c>
      <c r="B623" t="s">
        <v>1868</v>
      </c>
      <c r="C623" t="s">
        <v>1934</v>
      </c>
      <c r="D623" t="s">
        <v>1935</v>
      </c>
    </row>
    <row r="624" spans="1:4">
      <c r="A624">
        <v>623</v>
      </c>
      <c r="B624" t="s">
        <v>1868</v>
      </c>
      <c r="C624" t="s">
        <v>1936</v>
      </c>
      <c r="D624" t="s">
        <v>1937</v>
      </c>
    </row>
    <row r="625" spans="1:4">
      <c r="A625">
        <v>624</v>
      </c>
      <c r="B625" t="s">
        <v>1868</v>
      </c>
      <c r="C625" t="s">
        <v>1938</v>
      </c>
      <c r="D625" t="s">
        <v>1939</v>
      </c>
    </row>
    <row r="626" spans="1:4">
      <c r="A626">
        <v>625</v>
      </c>
      <c r="B626" t="s">
        <v>1868</v>
      </c>
      <c r="C626" t="s">
        <v>1940</v>
      </c>
      <c r="D626" t="s">
        <v>1941</v>
      </c>
    </row>
    <row r="627" spans="1:4">
      <c r="A627">
        <v>626</v>
      </c>
      <c r="B627" t="s">
        <v>1868</v>
      </c>
      <c r="C627" t="s">
        <v>1942</v>
      </c>
      <c r="D627" t="s">
        <v>1943</v>
      </c>
    </row>
    <row r="628" spans="1:4">
      <c r="A628">
        <v>627</v>
      </c>
      <c r="B628" t="s">
        <v>1868</v>
      </c>
      <c r="C628" t="s">
        <v>1944</v>
      </c>
      <c r="D628" t="s">
        <v>1945</v>
      </c>
    </row>
    <row r="629" spans="1:4">
      <c r="A629">
        <v>628</v>
      </c>
      <c r="B629" t="s">
        <v>1868</v>
      </c>
      <c r="C629" t="s">
        <v>1946</v>
      </c>
      <c r="D629" t="s">
        <v>1947</v>
      </c>
    </row>
    <row r="630" spans="1:4">
      <c r="A630">
        <v>629</v>
      </c>
      <c r="B630" t="s">
        <v>1868</v>
      </c>
      <c r="C630" t="s">
        <v>1948</v>
      </c>
      <c r="D630" t="s">
        <v>1949</v>
      </c>
    </row>
    <row r="631" spans="1:4">
      <c r="A631">
        <v>630</v>
      </c>
      <c r="B631" t="s">
        <v>1950</v>
      </c>
      <c r="C631" t="s">
        <v>1950</v>
      </c>
      <c r="D631" t="s">
        <v>1951</v>
      </c>
    </row>
    <row r="632" spans="1:4">
      <c r="A632">
        <v>631</v>
      </c>
      <c r="B632" t="s">
        <v>1950</v>
      </c>
      <c r="C632" t="s">
        <v>1952</v>
      </c>
      <c r="D632" t="s">
        <v>1953</v>
      </c>
    </row>
    <row r="633" spans="1:4">
      <c r="A633">
        <v>632</v>
      </c>
      <c r="B633" t="s">
        <v>1950</v>
      </c>
      <c r="C633" t="s">
        <v>1954</v>
      </c>
      <c r="D633" t="s">
        <v>1955</v>
      </c>
    </row>
    <row r="634" spans="1:4">
      <c r="A634">
        <v>633</v>
      </c>
      <c r="B634" t="s">
        <v>1950</v>
      </c>
      <c r="C634" t="s">
        <v>1956</v>
      </c>
      <c r="D634" t="s">
        <v>1957</v>
      </c>
    </row>
    <row r="635" spans="1:4">
      <c r="A635">
        <v>634</v>
      </c>
      <c r="B635" t="s">
        <v>1950</v>
      </c>
      <c r="C635" t="s">
        <v>1958</v>
      </c>
      <c r="D635" t="s">
        <v>1959</v>
      </c>
    </row>
    <row r="636" spans="1:4">
      <c r="A636">
        <v>635</v>
      </c>
      <c r="B636" t="s">
        <v>1950</v>
      </c>
      <c r="C636" t="s">
        <v>1960</v>
      </c>
      <c r="D636" t="s">
        <v>1961</v>
      </c>
    </row>
    <row r="637" spans="1:4">
      <c r="A637">
        <v>636</v>
      </c>
      <c r="B637" t="s">
        <v>1950</v>
      </c>
      <c r="C637" t="s">
        <v>1962</v>
      </c>
      <c r="D637" t="s">
        <v>1963</v>
      </c>
    </row>
    <row r="638" spans="1:4">
      <c r="A638">
        <v>637</v>
      </c>
      <c r="B638" t="s">
        <v>1950</v>
      </c>
      <c r="C638" t="s">
        <v>1964</v>
      </c>
      <c r="D638" t="s">
        <v>1965</v>
      </c>
    </row>
    <row r="639" spans="1:4">
      <c r="A639">
        <v>638</v>
      </c>
      <c r="B639" t="s">
        <v>1950</v>
      </c>
      <c r="C639" t="s">
        <v>1966</v>
      </c>
      <c r="D639" t="s">
        <v>1967</v>
      </c>
    </row>
    <row r="640" spans="1:4">
      <c r="A640">
        <v>639</v>
      </c>
      <c r="B640" t="s">
        <v>1950</v>
      </c>
      <c r="C640" t="s">
        <v>1968</v>
      </c>
      <c r="D640" t="s">
        <v>1969</v>
      </c>
    </row>
    <row r="641" spans="1:4">
      <c r="A641">
        <v>640</v>
      </c>
      <c r="B641" t="s">
        <v>1950</v>
      </c>
      <c r="C641" t="s">
        <v>1970</v>
      </c>
      <c r="D641" t="s">
        <v>1971</v>
      </c>
    </row>
    <row r="642" spans="1:4">
      <c r="A642">
        <v>641</v>
      </c>
      <c r="B642" t="s">
        <v>1950</v>
      </c>
      <c r="C642" t="s">
        <v>1972</v>
      </c>
      <c r="D642" t="s">
        <v>1973</v>
      </c>
    </row>
    <row r="643" spans="1:4">
      <c r="A643">
        <v>642</v>
      </c>
      <c r="B643" t="s">
        <v>1950</v>
      </c>
      <c r="C643" t="s">
        <v>1974</v>
      </c>
      <c r="D643" t="s">
        <v>1975</v>
      </c>
    </row>
    <row r="644" spans="1:4">
      <c r="A644">
        <v>643</v>
      </c>
      <c r="B644" t="s">
        <v>1950</v>
      </c>
      <c r="C644" t="s">
        <v>1976</v>
      </c>
      <c r="D644" t="s">
        <v>1977</v>
      </c>
    </row>
    <row r="645" spans="1:4">
      <c r="A645">
        <v>644</v>
      </c>
      <c r="B645" t="s">
        <v>1950</v>
      </c>
      <c r="C645" t="s">
        <v>1978</v>
      </c>
      <c r="D645" t="s">
        <v>1979</v>
      </c>
    </row>
    <row r="646" spans="1:4">
      <c r="A646">
        <v>645</v>
      </c>
      <c r="B646" t="s">
        <v>1950</v>
      </c>
      <c r="C646" t="s">
        <v>1980</v>
      </c>
      <c r="D646" t="s">
        <v>1981</v>
      </c>
    </row>
    <row r="647" spans="1:4">
      <c r="A647">
        <v>646</v>
      </c>
      <c r="B647" t="s">
        <v>1950</v>
      </c>
      <c r="C647" t="s">
        <v>1982</v>
      </c>
      <c r="D647" t="s">
        <v>1983</v>
      </c>
    </row>
    <row r="648" spans="1:4">
      <c r="A648">
        <v>647</v>
      </c>
      <c r="B648" t="s">
        <v>1984</v>
      </c>
      <c r="C648" t="s">
        <v>1984</v>
      </c>
      <c r="D648" t="s">
        <v>1985</v>
      </c>
    </row>
    <row r="649" spans="1:4">
      <c r="A649">
        <v>648</v>
      </c>
      <c r="B649" t="s">
        <v>1984</v>
      </c>
      <c r="C649" t="s">
        <v>1986</v>
      </c>
      <c r="D649" t="s">
        <v>1987</v>
      </c>
    </row>
    <row r="650" spans="1:4">
      <c r="A650">
        <v>649</v>
      </c>
      <c r="B650" t="s">
        <v>1984</v>
      </c>
      <c r="C650" t="s">
        <v>1988</v>
      </c>
      <c r="D650" t="s">
        <v>1989</v>
      </c>
    </row>
    <row r="651" spans="1:4">
      <c r="A651">
        <v>650</v>
      </c>
      <c r="B651" t="s">
        <v>1984</v>
      </c>
      <c r="C651" t="s">
        <v>1990</v>
      </c>
      <c r="D651" t="s">
        <v>1991</v>
      </c>
    </row>
    <row r="652" spans="1:4">
      <c r="A652">
        <v>651</v>
      </c>
      <c r="B652" t="s">
        <v>1984</v>
      </c>
      <c r="C652" t="s">
        <v>1992</v>
      </c>
      <c r="D652" t="s">
        <v>1993</v>
      </c>
    </row>
    <row r="653" spans="1:4">
      <c r="A653">
        <v>652</v>
      </c>
      <c r="B653" t="s">
        <v>1984</v>
      </c>
      <c r="C653" t="s">
        <v>1994</v>
      </c>
      <c r="D653" t="s">
        <v>1995</v>
      </c>
    </row>
    <row r="654" spans="1:4">
      <c r="A654">
        <v>653</v>
      </c>
      <c r="B654" t="s">
        <v>1984</v>
      </c>
      <c r="C654" t="s">
        <v>1996</v>
      </c>
      <c r="D654" t="s">
        <v>1997</v>
      </c>
    </row>
    <row r="655" spans="1:4">
      <c r="A655">
        <v>654</v>
      </c>
      <c r="B655" t="s">
        <v>1984</v>
      </c>
      <c r="C655" t="s">
        <v>1998</v>
      </c>
      <c r="D655" t="s">
        <v>1999</v>
      </c>
    </row>
    <row r="656" spans="1:4">
      <c r="A656">
        <v>655</v>
      </c>
      <c r="B656" t="s">
        <v>1984</v>
      </c>
      <c r="C656" t="s">
        <v>2000</v>
      </c>
      <c r="D656" t="s">
        <v>2001</v>
      </c>
    </row>
    <row r="657" spans="1:4">
      <c r="A657">
        <v>656</v>
      </c>
      <c r="B657" t="s">
        <v>1984</v>
      </c>
      <c r="C657" t="s">
        <v>2002</v>
      </c>
      <c r="D657" t="s">
        <v>2003</v>
      </c>
    </row>
    <row r="658" spans="1:4">
      <c r="A658">
        <v>657</v>
      </c>
      <c r="B658" t="s">
        <v>1984</v>
      </c>
      <c r="C658" t="s">
        <v>2004</v>
      </c>
      <c r="D658" t="s">
        <v>2005</v>
      </c>
    </row>
    <row r="659" spans="1:4">
      <c r="A659">
        <v>658</v>
      </c>
      <c r="B659" t="s">
        <v>1984</v>
      </c>
      <c r="C659" t="s">
        <v>2006</v>
      </c>
      <c r="D659" t="s">
        <v>2007</v>
      </c>
    </row>
    <row r="660" spans="1:4">
      <c r="A660">
        <v>659</v>
      </c>
      <c r="B660" t="s">
        <v>1984</v>
      </c>
      <c r="C660" t="s">
        <v>2008</v>
      </c>
      <c r="D660" t="s">
        <v>2009</v>
      </c>
    </row>
    <row r="661" spans="1:4">
      <c r="A661">
        <v>660</v>
      </c>
      <c r="B661" t="s">
        <v>1984</v>
      </c>
      <c r="C661" t="s">
        <v>2010</v>
      </c>
      <c r="D661" t="s">
        <v>2011</v>
      </c>
    </row>
    <row r="662" spans="1:4">
      <c r="A662">
        <v>661</v>
      </c>
      <c r="B662" t="s">
        <v>1984</v>
      </c>
      <c r="C662" t="s">
        <v>2012</v>
      </c>
      <c r="D662" t="s">
        <v>2013</v>
      </c>
    </row>
    <row r="663" spans="1:4">
      <c r="A663">
        <v>662</v>
      </c>
      <c r="B663" t="s">
        <v>1984</v>
      </c>
      <c r="C663" t="s">
        <v>2014</v>
      </c>
      <c r="D663" t="s">
        <v>2015</v>
      </c>
    </row>
    <row r="664" spans="1:4">
      <c r="A664">
        <v>663</v>
      </c>
      <c r="B664" t="s">
        <v>1984</v>
      </c>
      <c r="C664" t="s">
        <v>2016</v>
      </c>
      <c r="D664" t="s">
        <v>2017</v>
      </c>
    </row>
    <row r="665" spans="1:4">
      <c r="A665">
        <v>664</v>
      </c>
      <c r="B665" t="s">
        <v>1984</v>
      </c>
      <c r="C665" t="s">
        <v>2018</v>
      </c>
      <c r="D665" t="s">
        <v>2019</v>
      </c>
    </row>
    <row r="666" spans="1:4">
      <c r="A666">
        <v>665</v>
      </c>
      <c r="B666" t="s">
        <v>1984</v>
      </c>
      <c r="C666" t="s">
        <v>2020</v>
      </c>
      <c r="D666" t="s">
        <v>2021</v>
      </c>
    </row>
    <row r="667" spans="1:4">
      <c r="A667">
        <v>666</v>
      </c>
      <c r="B667" t="s">
        <v>1984</v>
      </c>
      <c r="C667" t="s">
        <v>2022</v>
      </c>
      <c r="D667" t="s">
        <v>2023</v>
      </c>
    </row>
    <row r="668" spans="1:4">
      <c r="A668">
        <v>667</v>
      </c>
      <c r="B668" t="s">
        <v>1984</v>
      </c>
      <c r="C668" t="s">
        <v>2024</v>
      </c>
      <c r="D668" t="s">
        <v>2025</v>
      </c>
    </row>
    <row r="669" spans="1:4">
      <c r="A669">
        <v>668</v>
      </c>
      <c r="B669" t="s">
        <v>1984</v>
      </c>
      <c r="C669" t="s">
        <v>2026</v>
      </c>
      <c r="D669" t="s">
        <v>2027</v>
      </c>
    </row>
    <row r="670" spans="1:4">
      <c r="A670">
        <v>669</v>
      </c>
      <c r="B670" t="s">
        <v>1984</v>
      </c>
      <c r="C670" t="s">
        <v>2028</v>
      </c>
      <c r="D670" t="s">
        <v>2029</v>
      </c>
    </row>
    <row r="671" spans="1:4">
      <c r="A671">
        <v>670</v>
      </c>
      <c r="B671" t="s">
        <v>1984</v>
      </c>
      <c r="C671" t="s">
        <v>1834</v>
      </c>
      <c r="D671" t="s">
        <v>2030</v>
      </c>
    </row>
    <row r="672" spans="1:4">
      <c r="A672">
        <v>671</v>
      </c>
      <c r="B672" t="s">
        <v>1984</v>
      </c>
      <c r="C672" t="s">
        <v>2031</v>
      </c>
      <c r="D672" t="s">
        <v>2032</v>
      </c>
    </row>
    <row r="673" spans="1:4">
      <c r="A673">
        <v>672</v>
      </c>
      <c r="B673" t="s">
        <v>2033</v>
      </c>
      <c r="C673" t="s">
        <v>2033</v>
      </c>
      <c r="D673" t="s">
        <v>2034</v>
      </c>
    </row>
    <row r="674" spans="1:4">
      <c r="A674">
        <v>673</v>
      </c>
      <c r="B674" t="s">
        <v>2033</v>
      </c>
      <c r="C674" t="s">
        <v>2035</v>
      </c>
      <c r="D674" t="s">
        <v>2036</v>
      </c>
    </row>
    <row r="675" spans="1:4">
      <c r="A675">
        <v>674</v>
      </c>
      <c r="B675" t="s">
        <v>2033</v>
      </c>
      <c r="C675" t="s">
        <v>2037</v>
      </c>
      <c r="D675" t="s">
        <v>2038</v>
      </c>
    </row>
    <row r="676" spans="1:4">
      <c r="A676">
        <v>675</v>
      </c>
      <c r="B676" t="s">
        <v>2033</v>
      </c>
      <c r="C676" t="s">
        <v>2039</v>
      </c>
      <c r="D676" t="s">
        <v>2040</v>
      </c>
    </row>
    <row r="677" spans="1:4">
      <c r="A677">
        <v>676</v>
      </c>
      <c r="B677" t="s">
        <v>2033</v>
      </c>
      <c r="C677" t="s">
        <v>2041</v>
      </c>
      <c r="D677" t="s">
        <v>2042</v>
      </c>
    </row>
    <row r="678" spans="1:4">
      <c r="A678">
        <v>677</v>
      </c>
      <c r="B678" t="s">
        <v>2033</v>
      </c>
      <c r="C678" t="s">
        <v>2043</v>
      </c>
      <c r="D678" t="s">
        <v>2044</v>
      </c>
    </row>
    <row r="679" spans="1:4">
      <c r="A679">
        <v>678</v>
      </c>
      <c r="B679" t="s">
        <v>2033</v>
      </c>
      <c r="C679" t="s">
        <v>2045</v>
      </c>
      <c r="D679" t="s">
        <v>2046</v>
      </c>
    </row>
    <row r="680" spans="1:4">
      <c r="A680">
        <v>679</v>
      </c>
      <c r="B680" t="s">
        <v>2033</v>
      </c>
      <c r="C680" t="s">
        <v>2047</v>
      </c>
      <c r="D680" t="s">
        <v>2048</v>
      </c>
    </row>
    <row r="681" spans="1:4">
      <c r="A681">
        <v>680</v>
      </c>
      <c r="B681" t="s">
        <v>2033</v>
      </c>
      <c r="C681" t="s">
        <v>2049</v>
      </c>
      <c r="D681" t="s">
        <v>2050</v>
      </c>
    </row>
    <row r="682" spans="1:4">
      <c r="A682">
        <v>681</v>
      </c>
      <c r="B682" t="s">
        <v>2033</v>
      </c>
      <c r="C682" t="s">
        <v>2051</v>
      </c>
      <c r="D682" t="s">
        <v>2052</v>
      </c>
    </row>
    <row r="683" spans="1:4">
      <c r="A683">
        <v>682</v>
      </c>
      <c r="B683" t="s">
        <v>2033</v>
      </c>
      <c r="C683" t="s">
        <v>2053</v>
      </c>
      <c r="D683" t="s">
        <v>2054</v>
      </c>
    </row>
    <row r="684" spans="1:4">
      <c r="A684">
        <v>683</v>
      </c>
      <c r="B684" t="s">
        <v>2033</v>
      </c>
      <c r="C684" t="s">
        <v>2055</v>
      </c>
      <c r="D684" t="s">
        <v>2056</v>
      </c>
    </row>
    <row r="685" spans="1:4">
      <c r="A685">
        <v>684</v>
      </c>
      <c r="B685" t="s">
        <v>2033</v>
      </c>
      <c r="C685" t="s">
        <v>2057</v>
      </c>
      <c r="D685" t="s">
        <v>2058</v>
      </c>
    </row>
    <row r="686" spans="1:4">
      <c r="A686">
        <v>685</v>
      </c>
      <c r="B686" t="s">
        <v>2033</v>
      </c>
      <c r="C686" t="s">
        <v>2059</v>
      </c>
      <c r="D686" t="s">
        <v>2060</v>
      </c>
    </row>
    <row r="687" spans="1:4">
      <c r="A687">
        <v>686</v>
      </c>
      <c r="B687" t="s">
        <v>2033</v>
      </c>
      <c r="C687" t="s">
        <v>2061</v>
      </c>
      <c r="D687" t="s">
        <v>2062</v>
      </c>
    </row>
    <row r="688" spans="1:4">
      <c r="A688">
        <v>687</v>
      </c>
      <c r="B688" t="s">
        <v>2033</v>
      </c>
      <c r="C688" t="s">
        <v>2063</v>
      </c>
      <c r="D688" t="s">
        <v>2064</v>
      </c>
    </row>
    <row r="689" spans="1:4">
      <c r="A689">
        <v>688</v>
      </c>
      <c r="B689" t="s">
        <v>2033</v>
      </c>
      <c r="C689" t="s">
        <v>2065</v>
      </c>
      <c r="D689" t="s">
        <v>2066</v>
      </c>
    </row>
    <row r="690" spans="1:4">
      <c r="A690">
        <v>689</v>
      </c>
      <c r="B690" t="s">
        <v>2033</v>
      </c>
      <c r="C690" t="s">
        <v>2067</v>
      </c>
      <c r="D690" t="s">
        <v>2068</v>
      </c>
    </row>
    <row r="691" spans="1:4">
      <c r="A691">
        <v>690</v>
      </c>
      <c r="B691" t="s">
        <v>2033</v>
      </c>
      <c r="C691" t="s">
        <v>2069</v>
      </c>
      <c r="D691" t="s">
        <v>2070</v>
      </c>
    </row>
    <row r="692" spans="1:4">
      <c r="A692">
        <v>691</v>
      </c>
      <c r="B692" t="s">
        <v>2033</v>
      </c>
      <c r="C692" t="s">
        <v>2071</v>
      </c>
      <c r="D692" t="s">
        <v>2072</v>
      </c>
    </row>
    <row r="693" spans="1:4">
      <c r="A693">
        <v>692</v>
      </c>
      <c r="B693" t="s">
        <v>2033</v>
      </c>
      <c r="C693" t="s">
        <v>2073</v>
      </c>
      <c r="D693" t="s">
        <v>2074</v>
      </c>
    </row>
    <row r="694" spans="1:4">
      <c r="A694">
        <v>693</v>
      </c>
      <c r="B694" t="s">
        <v>2033</v>
      </c>
      <c r="C694" t="s">
        <v>2075</v>
      </c>
      <c r="D694" t="s">
        <v>2076</v>
      </c>
    </row>
    <row r="695" spans="1:4">
      <c r="A695">
        <v>694</v>
      </c>
      <c r="B695" t="s">
        <v>2033</v>
      </c>
      <c r="C695" t="s">
        <v>2077</v>
      </c>
      <c r="D695" t="s">
        <v>2078</v>
      </c>
    </row>
    <row r="696" spans="1:4">
      <c r="A696">
        <v>695</v>
      </c>
      <c r="B696" t="s">
        <v>2033</v>
      </c>
      <c r="C696" t="s">
        <v>2079</v>
      </c>
      <c r="D696" t="s">
        <v>2080</v>
      </c>
    </row>
    <row r="697" spans="1:4">
      <c r="A697">
        <v>696</v>
      </c>
      <c r="B697" t="s">
        <v>2081</v>
      </c>
      <c r="C697" t="s">
        <v>2081</v>
      </c>
      <c r="D697" t="s">
        <v>2082</v>
      </c>
    </row>
    <row r="698" spans="1:4">
      <c r="A698">
        <v>697</v>
      </c>
      <c r="B698" t="s">
        <v>2081</v>
      </c>
      <c r="C698" t="s">
        <v>2083</v>
      </c>
      <c r="D698" t="s">
        <v>2084</v>
      </c>
    </row>
    <row r="699" spans="1:4">
      <c r="A699">
        <v>698</v>
      </c>
      <c r="B699" t="s">
        <v>2081</v>
      </c>
      <c r="C699" t="s">
        <v>2085</v>
      </c>
      <c r="D699" t="s">
        <v>2086</v>
      </c>
    </row>
    <row r="700" spans="1:4">
      <c r="A700">
        <v>699</v>
      </c>
      <c r="B700" t="s">
        <v>2081</v>
      </c>
      <c r="C700" t="s">
        <v>2087</v>
      </c>
      <c r="D700" t="s">
        <v>2088</v>
      </c>
    </row>
    <row r="701" spans="1:4">
      <c r="A701">
        <v>700</v>
      </c>
      <c r="B701" t="s">
        <v>2081</v>
      </c>
      <c r="C701" t="s">
        <v>2089</v>
      </c>
      <c r="D701" t="s">
        <v>2090</v>
      </c>
    </row>
    <row r="702" spans="1:4">
      <c r="A702">
        <v>701</v>
      </c>
      <c r="B702" t="s">
        <v>2081</v>
      </c>
      <c r="C702" t="s">
        <v>2091</v>
      </c>
      <c r="D702" t="s">
        <v>2092</v>
      </c>
    </row>
    <row r="703" spans="1:4">
      <c r="A703">
        <v>702</v>
      </c>
      <c r="B703" t="s">
        <v>2081</v>
      </c>
      <c r="C703" t="s">
        <v>2093</v>
      </c>
      <c r="D703" t="s">
        <v>2094</v>
      </c>
    </row>
    <row r="704" spans="1:4">
      <c r="A704">
        <v>703</v>
      </c>
      <c r="B704" t="s">
        <v>2081</v>
      </c>
      <c r="C704" t="s">
        <v>2095</v>
      </c>
      <c r="D704" t="s">
        <v>2096</v>
      </c>
    </row>
    <row r="705" spans="1:4">
      <c r="A705">
        <v>704</v>
      </c>
      <c r="B705" t="s">
        <v>2081</v>
      </c>
      <c r="C705" t="s">
        <v>2097</v>
      </c>
      <c r="D705" t="s">
        <v>2098</v>
      </c>
    </row>
    <row r="706" spans="1:4">
      <c r="A706">
        <v>705</v>
      </c>
      <c r="B706" t="s">
        <v>2081</v>
      </c>
      <c r="C706" t="s">
        <v>2099</v>
      </c>
      <c r="D706" t="s">
        <v>2100</v>
      </c>
    </row>
    <row r="707" spans="1:4">
      <c r="A707">
        <v>706</v>
      </c>
      <c r="B707" t="s">
        <v>2081</v>
      </c>
      <c r="C707" t="s">
        <v>2101</v>
      </c>
      <c r="D707" t="s">
        <v>2102</v>
      </c>
    </row>
    <row r="708" spans="1:4">
      <c r="A708">
        <v>707</v>
      </c>
      <c r="B708" t="s">
        <v>2081</v>
      </c>
      <c r="C708" t="s">
        <v>2103</v>
      </c>
      <c r="D708" t="s">
        <v>2104</v>
      </c>
    </row>
    <row r="709" spans="1:4">
      <c r="A709">
        <v>708</v>
      </c>
      <c r="B709" t="s">
        <v>2081</v>
      </c>
      <c r="C709" t="s">
        <v>2105</v>
      </c>
      <c r="D709" t="s">
        <v>2106</v>
      </c>
    </row>
    <row r="710" spans="1:4">
      <c r="A710">
        <v>709</v>
      </c>
      <c r="B710" t="s">
        <v>2081</v>
      </c>
      <c r="C710" t="s">
        <v>2107</v>
      </c>
      <c r="D710" t="s">
        <v>2108</v>
      </c>
    </row>
    <row r="711" spans="1:4">
      <c r="A711">
        <v>710</v>
      </c>
      <c r="B711" t="s">
        <v>2109</v>
      </c>
      <c r="C711" t="s">
        <v>2109</v>
      </c>
      <c r="D711" t="s">
        <v>2110</v>
      </c>
    </row>
    <row r="712" spans="1:4">
      <c r="A712">
        <v>711</v>
      </c>
      <c r="B712" t="s">
        <v>2109</v>
      </c>
      <c r="C712" t="s">
        <v>2111</v>
      </c>
      <c r="D712" t="s">
        <v>2112</v>
      </c>
    </row>
    <row r="713" spans="1:4">
      <c r="A713">
        <v>712</v>
      </c>
      <c r="B713" t="s">
        <v>2109</v>
      </c>
      <c r="C713" t="s">
        <v>2113</v>
      </c>
      <c r="D713" t="s">
        <v>2114</v>
      </c>
    </row>
    <row r="714" spans="1:4">
      <c r="A714">
        <v>713</v>
      </c>
      <c r="B714" t="s">
        <v>2109</v>
      </c>
      <c r="C714" t="s">
        <v>2115</v>
      </c>
      <c r="D714" t="s">
        <v>2116</v>
      </c>
    </row>
    <row r="715" spans="1:4">
      <c r="A715">
        <v>714</v>
      </c>
      <c r="B715" t="s">
        <v>2109</v>
      </c>
      <c r="C715" t="s">
        <v>2117</v>
      </c>
      <c r="D715" t="s">
        <v>2118</v>
      </c>
    </row>
    <row r="716" spans="1:4">
      <c r="A716">
        <v>715</v>
      </c>
      <c r="B716" t="s">
        <v>2109</v>
      </c>
      <c r="C716" t="s">
        <v>2119</v>
      </c>
      <c r="D716" t="s">
        <v>2120</v>
      </c>
    </row>
    <row r="717" spans="1:4">
      <c r="A717">
        <v>716</v>
      </c>
      <c r="B717" t="s">
        <v>2109</v>
      </c>
      <c r="C717" t="s">
        <v>2121</v>
      </c>
      <c r="D717" t="s">
        <v>2122</v>
      </c>
    </row>
    <row r="718" spans="1:4">
      <c r="A718">
        <v>717</v>
      </c>
      <c r="B718" t="s">
        <v>2109</v>
      </c>
      <c r="C718" t="s">
        <v>2123</v>
      </c>
      <c r="D718" t="s">
        <v>2124</v>
      </c>
    </row>
    <row r="719" spans="1:4">
      <c r="A719">
        <v>718</v>
      </c>
      <c r="B719" t="s">
        <v>2109</v>
      </c>
      <c r="C719" t="s">
        <v>2125</v>
      </c>
      <c r="D719" t="s">
        <v>2126</v>
      </c>
    </row>
    <row r="720" spans="1:4">
      <c r="A720">
        <v>719</v>
      </c>
      <c r="B720" t="s">
        <v>2109</v>
      </c>
      <c r="C720" t="s">
        <v>2127</v>
      </c>
      <c r="D720" t="s">
        <v>2128</v>
      </c>
    </row>
    <row r="721" spans="1:4">
      <c r="A721">
        <v>720</v>
      </c>
      <c r="B721" t="s">
        <v>2109</v>
      </c>
      <c r="C721" t="s">
        <v>2129</v>
      </c>
      <c r="D721" t="s">
        <v>2130</v>
      </c>
    </row>
    <row r="722" spans="1:4">
      <c r="A722">
        <v>721</v>
      </c>
      <c r="B722" t="s">
        <v>2109</v>
      </c>
      <c r="C722" t="s">
        <v>2131</v>
      </c>
      <c r="D722" t="s">
        <v>2132</v>
      </c>
    </row>
    <row r="723" spans="1:4">
      <c r="A723">
        <v>722</v>
      </c>
      <c r="B723" t="s">
        <v>2109</v>
      </c>
      <c r="C723" t="s">
        <v>2133</v>
      </c>
      <c r="D723" t="s">
        <v>2134</v>
      </c>
    </row>
    <row r="724" spans="1:4">
      <c r="A724">
        <v>723</v>
      </c>
      <c r="B724" t="s">
        <v>2109</v>
      </c>
      <c r="C724" t="s">
        <v>2135</v>
      </c>
      <c r="D724" t="s">
        <v>2136</v>
      </c>
    </row>
    <row r="725" spans="1:4">
      <c r="A725">
        <v>724</v>
      </c>
      <c r="B725" t="s">
        <v>2137</v>
      </c>
      <c r="C725" t="s">
        <v>2137</v>
      </c>
      <c r="D725" t="s">
        <v>2138</v>
      </c>
    </row>
    <row r="726" spans="1:4">
      <c r="A726">
        <v>725</v>
      </c>
      <c r="B726" t="s">
        <v>2137</v>
      </c>
      <c r="C726" t="s">
        <v>2139</v>
      </c>
      <c r="D726" t="s">
        <v>2140</v>
      </c>
    </row>
    <row r="727" spans="1:4">
      <c r="A727">
        <v>726</v>
      </c>
      <c r="B727" t="s">
        <v>2137</v>
      </c>
      <c r="C727" t="s">
        <v>2141</v>
      </c>
      <c r="D727" t="s">
        <v>2142</v>
      </c>
    </row>
    <row r="728" spans="1:4">
      <c r="A728">
        <v>727</v>
      </c>
      <c r="B728" t="s">
        <v>2137</v>
      </c>
      <c r="C728" t="s">
        <v>2143</v>
      </c>
      <c r="D728" t="s">
        <v>2144</v>
      </c>
    </row>
    <row r="729" spans="1:4">
      <c r="A729">
        <v>728</v>
      </c>
      <c r="B729" t="s">
        <v>2137</v>
      </c>
      <c r="C729" t="s">
        <v>2145</v>
      </c>
      <c r="D729" t="s">
        <v>2146</v>
      </c>
    </row>
    <row r="730" spans="1:4">
      <c r="A730">
        <v>729</v>
      </c>
      <c r="B730" t="s">
        <v>2137</v>
      </c>
      <c r="C730" t="s">
        <v>2147</v>
      </c>
      <c r="D730" t="s">
        <v>2148</v>
      </c>
    </row>
    <row r="731" spans="1:4">
      <c r="A731">
        <v>730</v>
      </c>
      <c r="B731" t="s">
        <v>2137</v>
      </c>
      <c r="C731" t="s">
        <v>2149</v>
      </c>
      <c r="D731" t="s">
        <v>2150</v>
      </c>
    </row>
    <row r="732" spans="1:4">
      <c r="A732">
        <v>731</v>
      </c>
      <c r="B732" t="s">
        <v>2137</v>
      </c>
      <c r="C732" t="s">
        <v>2151</v>
      </c>
      <c r="D732" t="s">
        <v>2152</v>
      </c>
    </row>
    <row r="733" spans="1:4">
      <c r="A733">
        <v>732</v>
      </c>
      <c r="B733" t="s">
        <v>2137</v>
      </c>
      <c r="C733" t="s">
        <v>2153</v>
      </c>
      <c r="D733" t="s">
        <v>2154</v>
      </c>
    </row>
    <row r="734" spans="1:4">
      <c r="A734">
        <v>733</v>
      </c>
      <c r="B734" t="s">
        <v>2137</v>
      </c>
      <c r="C734" t="s">
        <v>2155</v>
      </c>
      <c r="D734" t="s">
        <v>2156</v>
      </c>
    </row>
    <row r="735" spans="1:4">
      <c r="A735">
        <v>734</v>
      </c>
      <c r="B735" t="s">
        <v>2137</v>
      </c>
      <c r="C735" t="s">
        <v>2157</v>
      </c>
      <c r="D735" t="s">
        <v>2158</v>
      </c>
    </row>
    <row r="736" spans="1:4">
      <c r="A736">
        <v>735</v>
      </c>
      <c r="B736" t="s">
        <v>2137</v>
      </c>
      <c r="C736" t="s">
        <v>2159</v>
      </c>
      <c r="D736" t="s">
        <v>2160</v>
      </c>
    </row>
    <row r="737" spans="1:4">
      <c r="A737">
        <v>736</v>
      </c>
      <c r="B737" t="s">
        <v>2137</v>
      </c>
      <c r="C737" t="s">
        <v>2161</v>
      </c>
      <c r="D737" t="s">
        <v>2162</v>
      </c>
    </row>
    <row r="738" spans="1:4">
      <c r="A738">
        <v>737</v>
      </c>
      <c r="B738" t="s">
        <v>2137</v>
      </c>
      <c r="C738" t="s">
        <v>2163</v>
      </c>
      <c r="D738" t="s">
        <v>2164</v>
      </c>
    </row>
    <row r="739" spans="1:4">
      <c r="A739">
        <v>738</v>
      </c>
      <c r="B739" t="s">
        <v>2137</v>
      </c>
      <c r="C739" t="s">
        <v>2165</v>
      </c>
      <c r="D739" t="s">
        <v>2166</v>
      </c>
    </row>
    <row r="740" spans="1:4">
      <c r="A740">
        <v>739</v>
      </c>
      <c r="B740" t="s">
        <v>2137</v>
      </c>
      <c r="C740" t="s">
        <v>2167</v>
      </c>
      <c r="D740" t="s">
        <v>2168</v>
      </c>
    </row>
    <row r="741" spans="1:4">
      <c r="A741">
        <v>740</v>
      </c>
      <c r="B741" t="s">
        <v>2137</v>
      </c>
      <c r="C741" t="s">
        <v>2169</v>
      </c>
      <c r="D741" t="s">
        <v>2170</v>
      </c>
    </row>
    <row r="742" spans="1:4">
      <c r="A742">
        <v>741</v>
      </c>
      <c r="B742" t="s">
        <v>2137</v>
      </c>
      <c r="C742" t="s">
        <v>2171</v>
      </c>
      <c r="D742" t="s">
        <v>2172</v>
      </c>
    </row>
    <row r="743" spans="1:4">
      <c r="A743">
        <v>742</v>
      </c>
      <c r="B743" t="s">
        <v>2137</v>
      </c>
      <c r="C743" t="s">
        <v>2173</v>
      </c>
      <c r="D743" t="s">
        <v>2174</v>
      </c>
    </row>
    <row r="744" spans="1:4">
      <c r="A744">
        <v>743</v>
      </c>
      <c r="B744" t="s">
        <v>2137</v>
      </c>
      <c r="C744" t="s">
        <v>2175</v>
      </c>
      <c r="D744" t="s">
        <v>2176</v>
      </c>
    </row>
    <row r="745" spans="1:4">
      <c r="A745">
        <v>744</v>
      </c>
      <c r="B745" t="s">
        <v>2137</v>
      </c>
      <c r="C745" t="s">
        <v>2177</v>
      </c>
      <c r="D745" t="s">
        <v>2178</v>
      </c>
    </row>
    <row r="746" spans="1:4">
      <c r="A746">
        <v>745</v>
      </c>
      <c r="B746" t="s">
        <v>2137</v>
      </c>
      <c r="C746" t="s">
        <v>2179</v>
      </c>
      <c r="D746" t="s">
        <v>2180</v>
      </c>
    </row>
    <row r="747" spans="1:4">
      <c r="A747">
        <v>746</v>
      </c>
      <c r="B747" t="s">
        <v>2137</v>
      </c>
      <c r="C747" t="s">
        <v>2181</v>
      </c>
      <c r="D747" t="s">
        <v>2182</v>
      </c>
    </row>
    <row r="748" spans="1:4">
      <c r="A748">
        <v>747</v>
      </c>
      <c r="B748" t="s">
        <v>2137</v>
      </c>
      <c r="C748" t="s">
        <v>2183</v>
      </c>
      <c r="D748" t="s">
        <v>2184</v>
      </c>
    </row>
    <row r="749" spans="1:4">
      <c r="A749">
        <v>748</v>
      </c>
      <c r="B749" t="s">
        <v>2137</v>
      </c>
      <c r="C749" t="s">
        <v>2185</v>
      </c>
      <c r="D749" t="s">
        <v>2186</v>
      </c>
    </row>
    <row r="750" spans="1:4">
      <c r="A750">
        <v>749</v>
      </c>
      <c r="B750" t="s">
        <v>2137</v>
      </c>
      <c r="C750" t="s">
        <v>2187</v>
      </c>
      <c r="D750" t="s">
        <v>2188</v>
      </c>
    </row>
    <row r="751" spans="1:4">
      <c r="A751">
        <v>750</v>
      </c>
      <c r="B751" t="s">
        <v>2189</v>
      </c>
      <c r="C751" t="s">
        <v>2189</v>
      </c>
      <c r="D751" t="s">
        <v>2190</v>
      </c>
    </row>
    <row r="752" spans="1:4">
      <c r="A752">
        <v>751</v>
      </c>
      <c r="B752" t="s">
        <v>2191</v>
      </c>
      <c r="C752" t="s">
        <v>2191</v>
      </c>
      <c r="D752" t="s">
        <v>2192</v>
      </c>
    </row>
    <row r="753" spans="1:4">
      <c r="A753">
        <v>752</v>
      </c>
      <c r="B753" t="s">
        <v>2193</v>
      </c>
      <c r="C753" t="s">
        <v>2193</v>
      </c>
      <c r="D753" t="s">
        <v>2194</v>
      </c>
    </row>
    <row r="754" spans="1:4">
      <c r="A754">
        <v>753</v>
      </c>
      <c r="B754" t="s">
        <v>2195</v>
      </c>
      <c r="C754" t="s">
        <v>2195</v>
      </c>
      <c r="D754" t="s">
        <v>2196</v>
      </c>
    </row>
    <row r="755" spans="1:4">
      <c r="A755">
        <v>754</v>
      </c>
      <c r="B755" t="s">
        <v>2197</v>
      </c>
      <c r="C755" t="s">
        <v>2197</v>
      </c>
      <c r="D755" t="s">
        <v>2198</v>
      </c>
    </row>
    <row r="756" spans="1:4">
      <c r="A756">
        <v>755</v>
      </c>
      <c r="B756" t="s">
        <v>2199</v>
      </c>
      <c r="C756" t="s">
        <v>2199</v>
      </c>
      <c r="D756" t="s">
        <v>2200</v>
      </c>
    </row>
    <row r="757" spans="1:4">
      <c r="A757">
        <v>756</v>
      </c>
      <c r="B757" t="s">
        <v>2201</v>
      </c>
      <c r="C757" t="s">
        <v>2201</v>
      </c>
      <c r="D757" t="s">
        <v>2202</v>
      </c>
    </row>
    <row r="758" spans="1:4">
      <c r="A758">
        <v>757</v>
      </c>
      <c r="B758" t="s">
        <v>2203</v>
      </c>
      <c r="C758" t="s">
        <v>2205</v>
      </c>
      <c r="D758" t="s">
        <v>2206</v>
      </c>
    </row>
    <row r="759" spans="1:4">
      <c r="A759">
        <v>758</v>
      </c>
      <c r="B759" t="s">
        <v>2203</v>
      </c>
      <c r="C759" t="s">
        <v>2207</v>
      </c>
      <c r="D759" t="s">
        <v>2208</v>
      </c>
    </row>
    <row r="760" spans="1:4">
      <c r="A760">
        <v>759</v>
      </c>
      <c r="B760" t="s">
        <v>2203</v>
      </c>
      <c r="C760" t="s">
        <v>2209</v>
      </c>
      <c r="D760" t="s">
        <v>2210</v>
      </c>
    </row>
    <row r="761" spans="1:4">
      <c r="A761">
        <v>760</v>
      </c>
      <c r="B761" t="s">
        <v>2203</v>
      </c>
      <c r="C761" t="s">
        <v>2203</v>
      </c>
      <c r="D761" t="s">
        <v>2204</v>
      </c>
    </row>
    <row r="762" spans="1:4">
      <c r="A762">
        <v>761</v>
      </c>
      <c r="B762" t="s">
        <v>2203</v>
      </c>
      <c r="C762" t="s">
        <v>2203</v>
      </c>
      <c r="D762" t="s">
        <v>2204</v>
      </c>
    </row>
    <row r="763" spans="1:4">
      <c r="A763">
        <v>762</v>
      </c>
      <c r="B763" t="s">
        <v>2211</v>
      </c>
      <c r="C763" t="s">
        <v>2211</v>
      </c>
      <c r="D763" t="s">
        <v>2212</v>
      </c>
    </row>
    <row r="764" spans="1:4">
      <c r="A764">
        <v>763</v>
      </c>
      <c r="B764" t="s">
        <v>2213</v>
      </c>
      <c r="C764" t="s">
        <v>2213</v>
      </c>
      <c r="D764" t="s">
        <v>2214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1" width="26.42578125" style="82" customWidth="1"/>
    <col min="22" max="22" width="3" style="82" bestFit="1" customWidth="1"/>
    <col min="23" max="23" width="3.28515625" style="82" customWidth="1"/>
    <col min="24" max="24" width="53" style="82" bestFit="1" customWidth="1"/>
    <col min="25" max="25" width="48.42578125" style="82" bestFit="1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554</v>
      </c>
      <c r="AX1" s="531" t="s">
        <v>555</v>
      </c>
      <c r="AZ1" s="855" t="s">
        <v>588</v>
      </c>
      <c r="BA1" s="855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635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689" t="s">
        <v>637</v>
      </c>
      <c r="AQ2" s="43" t="s">
        <v>637</v>
      </c>
      <c r="AS2" s="43" t="s">
        <v>377</v>
      </c>
      <c r="AU2" s="44" t="s">
        <v>392</v>
      </c>
      <c r="AW2" s="532" t="s">
        <v>556</v>
      </c>
      <c r="AX2" s="533" t="s">
        <v>556</v>
      </c>
      <c r="AZ2" s="588" t="s">
        <v>589</v>
      </c>
      <c r="BA2" s="589" t="s">
        <v>590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636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689" t="s">
        <v>639</v>
      </c>
      <c r="AQ3" s="43" t="s">
        <v>639</v>
      </c>
      <c r="AS3" s="43" t="s">
        <v>378</v>
      </c>
      <c r="AU3" s="44" t="s">
        <v>393</v>
      </c>
      <c r="AW3" s="532" t="s">
        <v>557</v>
      </c>
      <c r="AX3" s="533" t="s">
        <v>557</v>
      </c>
      <c r="AZ3" s="150" t="s">
        <v>652</v>
      </c>
      <c r="BA3" s="235" t="s">
        <v>632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694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689" t="s">
        <v>636</v>
      </c>
      <c r="AQ4" s="43" t="s">
        <v>636</v>
      </c>
      <c r="AS4" s="43" t="s">
        <v>344</v>
      </c>
      <c r="AU4" s="44" t="s">
        <v>394</v>
      </c>
      <c r="AW4" s="532" t="s">
        <v>558</v>
      </c>
      <c r="AX4" s="533" t="s">
        <v>558</v>
      </c>
      <c r="AZ4" s="150" t="s">
        <v>654</v>
      </c>
      <c r="BA4" s="235" t="s">
        <v>653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689" t="s">
        <v>635</v>
      </c>
      <c r="AQ5" s="43"/>
      <c r="AU5" s="44" t="s">
        <v>395</v>
      </c>
      <c r="AW5" s="532" t="s">
        <v>559</v>
      </c>
      <c r="AX5" s="533" t="s">
        <v>559</v>
      </c>
      <c r="AZ5" s="150" t="s">
        <v>661</v>
      </c>
      <c r="BA5" s="235" t="s">
        <v>662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560</v>
      </c>
      <c r="AX6" s="533" t="s">
        <v>560</v>
      </c>
      <c r="AZ6" s="150" t="s">
        <v>663</v>
      </c>
      <c r="BA6" s="235" t="s">
        <v>664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561</v>
      </c>
      <c r="AX7" s="533" t="s">
        <v>561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562</v>
      </c>
      <c r="AX8" s="533" t="s">
        <v>562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563</v>
      </c>
      <c r="AX9" s="533" t="s">
        <v>563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637</v>
      </c>
      <c r="Y10" s="43" t="s">
        <v>638</v>
      </c>
      <c r="Z10" s="306"/>
      <c r="AP10" s="243"/>
      <c r="AW10" s="532" t="s">
        <v>564</v>
      </c>
      <c r="AX10" s="533" t="s">
        <v>564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639</v>
      </c>
      <c r="Y11" s="43" t="s">
        <v>640</v>
      </c>
      <c r="Z11" s="306"/>
      <c r="AP11" s="243"/>
      <c r="AW11" s="532" t="s">
        <v>565</v>
      </c>
      <c r="AX11" s="533" t="s">
        <v>565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566</v>
      </c>
      <c r="AX23" s="533" t="s">
        <v>566</v>
      </c>
    </row>
    <row r="24" spans="1:50" ht="21" customHeight="1">
      <c r="A24" s="5" t="s">
        <v>123</v>
      </c>
      <c r="B24" s="43">
        <v>2022</v>
      </c>
      <c r="AW24" s="532" t="s">
        <v>567</v>
      </c>
      <c r="AX24" s="533" t="s">
        <v>567</v>
      </c>
    </row>
    <row r="25" spans="1:50">
      <c r="A25" s="5" t="s">
        <v>124</v>
      </c>
      <c r="B25" s="43">
        <v>2023</v>
      </c>
      <c r="AW25" s="532" t="s">
        <v>568</v>
      </c>
      <c r="AX25" s="533" t="s">
        <v>568</v>
      </c>
    </row>
    <row r="26" spans="1:50">
      <c r="A26" s="5" t="s">
        <v>125</v>
      </c>
      <c r="B26" s="43">
        <v>2024</v>
      </c>
      <c r="AX26" s="533" t="s">
        <v>569</v>
      </c>
    </row>
    <row r="27" spans="1:50">
      <c r="A27" s="5" t="s">
        <v>126</v>
      </c>
      <c r="B27" s="43">
        <v>2025</v>
      </c>
      <c r="AX27" s="533" t="s">
        <v>570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571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01.01.2024</v>
      </c>
      <c r="F29" s="394" t="str">
        <f>IF(periodEnd = "","", periodEnd)</f>
        <v>31.12.2024</v>
      </c>
      <c r="H29" s="395" t="s">
        <v>2354</v>
      </c>
      <c r="AX29" s="533" t="s">
        <v>572</v>
      </c>
    </row>
    <row r="30" spans="1:50">
      <c r="A30" s="5" t="s">
        <v>129</v>
      </c>
      <c r="D30" s="396"/>
      <c r="E30" s="397"/>
      <c r="F30" s="397"/>
      <c r="AX30" s="533" t="s">
        <v>573</v>
      </c>
    </row>
    <row r="31" spans="1:50" ht="12.75">
      <c r="A31" s="5" t="s">
        <v>130</v>
      </c>
      <c r="D31" s="390"/>
      <c r="E31" s="391"/>
      <c r="F31" s="391"/>
      <c r="H31" s="398"/>
      <c r="AX31" s="533" t="s">
        <v>574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575</v>
      </c>
    </row>
    <row r="33" spans="1:50">
      <c r="A33" s="5" t="s">
        <v>132</v>
      </c>
      <c r="AX33" s="533" t="s">
        <v>576</v>
      </c>
    </row>
    <row r="34" spans="1:50">
      <c r="A34" s="5" t="s">
        <v>133</v>
      </c>
      <c r="AX34" s="533" t="s">
        <v>577</v>
      </c>
    </row>
    <row r="35" spans="1:50">
      <c r="A35" s="5" t="s">
        <v>134</v>
      </c>
      <c r="AX35" s="533" t="s">
        <v>578</v>
      </c>
    </row>
    <row r="36" spans="1:50">
      <c r="A36" s="5" t="s">
        <v>98</v>
      </c>
      <c r="AX36" s="533" t="s">
        <v>579</v>
      </c>
    </row>
    <row r="37" spans="1:50">
      <c r="A37" s="5" t="s">
        <v>99</v>
      </c>
      <c r="AX37" s="533" t="s">
        <v>580</v>
      </c>
    </row>
    <row r="38" spans="1:50">
      <c r="A38" s="5" t="s">
        <v>100</v>
      </c>
      <c r="AX38" s="533" t="s">
        <v>581</v>
      </c>
    </row>
    <row r="39" spans="1:50">
      <c r="A39" s="5" t="s">
        <v>101</v>
      </c>
      <c r="AX39" s="533" t="s">
        <v>529</v>
      </c>
    </row>
    <row r="40" spans="1:50">
      <c r="A40" s="5" t="s">
        <v>102</v>
      </c>
      <c r="AX40" s="533" t="s">
        <v>530</v>
      </c>
    </row>
    <row r="41" spans="1:50">
      <c r="A41" s="5" t="s">
        <v>103</v>
      </c>
      <c r="AX41" s="533" t="s">
        <v>531</v>
      </c>
    </row>
    <row r="42" spans="1:50">
      <c r="A42" s="5" t="s">
        <v>135</v>
      </c>
      <c r="AX42" s="533" t="s">
        <v>532</v>
      </c>
    </row>
    <row r="43" spans="1:50">
      <c r="A43" s="5" t="s">
        <v>136</v>
      </c>
      <c r="AX43" s="533" t="s">
        <v>533</v>
      </c>
    </row>
    <row r="44" spans="1:50">
      <c r="A44" s="5" t="s">
        <v>137</v>
      </c>
      <c r="AX44" s="533" t="s">
        <v>534</v>
      </c>
    </row>
    <row r="45" spans="1:50">
      <c r="A45" s="5" t="s">
        <v>138</v>
      </c>
      <c r="AX45" s="533" t="s">
        <v>535</v>
      </c>
    </row>
    <row r="46" spans="1:50">
      <c r="A46" s="5" t="s">
        <v>139</v>
      </c>
      <c r="AX46" s="533" t="s">
        <v>536</v>
      </c>
    </row>
    <row r="47" spans="1:50">
      <c r="A47" s="5" t="s">
        <v>160</v>
      </c>
      <c r="AX47" s="533" t="s">
        <v>537</v>
      </c>
    </row>
    <row r="48" spans="1:50">
      <c r="A48" s="5" t="s">
        <v>161</v>
      </c>
      <c r="AX48" s="533" t="s">
        <v>538</v>
      </c>
    </row>
    <row r="49" spans="1:50">
      <c r="A49" s="5" t="s">
        <v>162</v>
      </c>
      <c r="AX49" s="533" t="s">
        <v>539</v>
      </c>
    </row>
    <row r="50" spans="1:50">
      <c r="A50" s="5" t="s">
        <v>140</v>
      </c>
      <c r="AX50" s="533" t="s">
        <v>540</v>
      </c>
    </row>
    <row r="51" spans="1:50">
      <c r="A51" s="5" t="s">
        <v>141</v>
      </c>
      <c r="AX51" s="533" t="s">
        <v>541</v>
      </c>
    </row>
    <row r="52" spans="1:50">
      <c r="A52" s="5" t="s">
        <v>142</v>
      </c>
      <c r="AX52" s="533" t="s">
        <v>542</v>
      </c>
    </row>
    <row r="53" spans="1:50">
      <c r="A53" s="5" t="s">
        <v>143</v>
      </c>
      <c r="AX53" s="533" t="s">
        <v>543</v>
      </c>
    </row>
    <row r="54" spans="1:50">
      <c r="A54" s="5" t="s">
        <v>144</v>
      </c>
      <c r="AX54" s="533" t="s">
        <v>544</v>
      </c>
    </row>
    <row r="55" spans="1:50">
      <c r="A55" s="5" t="s">
        <v>145</v>
      </c>
      <c r="AX55" s="533" t="s">
        <v>545</v>
      </c>
    </row>
    <row r="56" spans="1:50">
      <c r="A56" s="5" t="s">
        <v>146</v>
      </c>
      <c r="AX56" s="533" t="s">
        <v>546</v>
      </c>
    </row>
    <row r="57" spans="1:50">
      <c r="A57" s="5" t="s">
        <v>403</v>
      </c>
      <c r="AX57" s="533" t="s">
        <v>547</v>
      </c>
    </row>
    <row r="58" spans="1:50">
      <c r="A58" s="5" t="s">
        <v>147</v>
      </c>
      <c r="AX58" s="533" t="s">
        <v>548</v>
      </c>
    </row>
    <row r="59" spans="1:50">
      <c r="A59" s="5" t="s">
        <v>148</v>
      </c>
      <c r="AX59" s="533" t="s">
        <v>549</v>
      </c>
    </row>
    <row r="60" spans="1:50">
      <c r="A60" s="5" t="s">
        <v>149</v>
      </c>
      <c r="AX60" s="533" t="s">
        <v>550</v>
      </c>
    </row>
    <row r="61" spans="1:50">
      <c r="A61" s="5" t="s">
        <v>150</v>
      </c>
      <c r="AX61" s="533" t="s">
        <v>551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47">
        <v>1</v>
      </c>
      <c r="E9" s="881"/>
      <c r="F9" s="883"/>
      <c r="G9" s="887" t="s">
        <v>88</v>
      </c>
      <c r="H9" s="747"/>
      <c r="I9" s="747">
        <v>1</v>
      </c>
      <c r="J9" s="872"/>
      <c r="K9" s="812" t="s">
        <v>88</v>
      </c>
      <c r="L9" s="760"/>
      <c r="M9" s="760" t="s">
        <v>96</v>
      </c>
      <c r="N9" s="879"/>
      <c r="O9" s="812" t="s">
        <v>88</v>
      </c>
      <c r="P9" s="326"/>
      <c r="Q9" s="326" t="s">
        <v>96</v>
      </c>
      <c r="R9" s="687"/>
      <c r="S9" s="422"/>
    </row>
    <row r="10" spans="1:19" s="102" customFormat="1" ht="17.100000000000001" customHeight="1">
      <c r="A10" s="303"/>
      <c r="C10" s="183"/>
      <c r="D10" s="748"/>
      <c r="E10" s="882"/>
      <c r="F10" s="884"/>
      <c r="G10" s="748"/>
      <c r="H10" s="748"/>
      <c r="I10" s="748"/>
      <c r="J10" s="873"/>
      <c r="K10" s="748"/>
      <c r="L10" s="748"/>
      <c r="M10" s="748"/>
      <c r="N10" s="880"/>
      <c r="O10" s="748"/>
      <c r="P10" s="327"/>
      <c r="Q10" s="121"/>
      <c r="R10" s="121" t="s">
        <v>682</v>
      </c>
      <c r="S10" s="122"/>
    </row>
    <row r="11" spans="1:19" s="102" customFormat="1" ht="17.100000000000001" customHeight="1">
      <c r="A11" s="303"/>
      <c r="C11" s="183"/>
      <c r="D11" s="748"/>
      <c r="E11" s="882"/>
      <c r="F11" s="884"/>
      <c r="G11" s="748"/>
      <c r="H11" s="748"/>
      <c r="I11" s="748"/>
      <c r="J11" s="873"/>
      <c r="K11" s="748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48"/>
      <c r="E12" s="882"/>
      <c r="F12" s="884"/>
      <c r="G12" s="748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71"/>
      <c r="E14" s="885"/>
      <c r="F14" s="886"/>
      <c r="G14" s="888"/>
      <c r="H14" s="747"/>
      <c r="I14" s="747">
        <v>1</v>
      </c>
      <c r="J14" s="872"/>
      <c r="K14" s="812" t="s">
        <v>88</v>
      </c>
      <c r="L14" s="760"/>
      <c r="M14" s="760" t="s">
        <v>96</v>
      </c>
      <c r="N14" s="879"/>
      <c r="O14" s="812" t="s">
        <v>88</v>
      </c>
      <c r="P14" s="326"/>
      <c r="Q14" s="326" t="s">
        <v>96</v>
      </c>
      <c r="R14" s="687"/>
      <c r="S14" s="422"/>
    </row>
    <row r="15" spans="1:19" ht="17.100000000000001" customHeight="1">
      <c r="A15" s="303"/>
      <c r="B15" s="102"/>
      <c r="C15" s="183"/>
      <c r="D15" s="871"/>
      <c r="E15" s="885"/>
      <c r="F15" s="886"/>
      <c r="G15" s="888"/>
      <c r="H15" s="747"/>
      <c r="I15" s="747"/>
      <c r="J15" s="873"/>
      <c r="K15" s="812"/>
      <c r="L15" s="760"/>
      <c r="M15" s="760"/>
      <c r="N15" s="880"/>
      <c r="O15" s="812"/>
      <c r="P15" s="327"/>
      <c r="Q15" s="121"/>
      <c r="R15" s="121" t="s">
        <v>682</v>
      </c>
      <c r="S15" s="122"/>
    </row>
    <row r="16" spans="1:19" ht="17.100000000000001" customHeight="1">
      <c r="A16" s="303"/>
      <c r="B16" s="102"/>
      <c r="C16" s="183"/>
      <c r="D16" s="871"/>
      <c r="E16" s="885"/>
      <c r="F16" s="886"/>
      <c r="G16" s="888"/>
      <c r="H16" s="747"/>
      <c r="I16" s="747"/>
      <c r="J16" s="873"/>
      <c r="K16" s="812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36" ht="17.100000000000001" customHeight="1">
      <c r="A17" s="303"/>
      <c r="B17" s="102"/>
      <c r="C17" s="183"/>
      <c r="D17" s="871"/>
      <c r="E17" s="885"/>
      <c r="F17" s="886"/>
      <c r="G17" s="888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4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17" t="s">
        <v>300</v>
      </c>
      <c r="P25" s="817"/>
      <c r="Q25" s="817"/>
      <c r="R25" s="819" t="s">
        <v>273</v>
      </c>
      <c r="S25" s="819"/>
      <c r="T25" s="819"/>
      <c r="U25" s="767" t="s">
        <v>338</v>
      </c>
      <c r="W25" s="889"/>
    </row>
    <row r="26" spans="1:36" ht="17.100000000000001" customHeight="1">
      <c r="O26" s="877" t="s">
        <v>692</v>
      </c>
      <c r="P26" s="877" t="s">
        <v>274</v>
      </c>
      <c r="Q26" s="877"/>
      <c r="R26" s="819"/>
      <c r="S26" s="819"/>
      <c r="T26" s="819"/>
      <c r="U26" s="767"/>
      <c r="W26" s="889"/>
    </row>
    <row r="27" spans="1:36" ht="37.5" customHeight="1">
      <c r="O27" s="877"/>
      <c r="P27" s="104" t="s">
        <v>693</v>
      </c>
      <c r="Q27" s="104" t="s">
        <v>6</v>
      </c>
      <c r="R27" s="105" t="s">
        <v>277</v>
      </c>
      <c r="S27" s="818" t="s">
        <v>276</v>
      </c>
      <c r="T27" s="818"/>
      <c r="U27" s="767"/>
      <c r="W27" s="889"/>
    </row>
    <row r="28" spans="1:36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78"/>
      <c r="P28" s="878"/>
      <c r="Q28" s="878"/>
      <c r="R28" s="878"/>
      <c r="S28" s="878"/>
      <c r="T28" s="878"/>
      <c r="U28" s="878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36" s="34" customFormat="1" ht="22.5">
      <c r="A29" s="810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62"/>
      <c r="P29" s="863"/>
      <c r="Q29" s="863"/>
      <c r="R29" s="863"/>
      <c r="S29" s="863"/>
      <c r="T29" s="863"/>
      <c r="U29" s="863"/>
      <c r="V29" s="864"/>
      <c r="W29" s="582" t="s">
        <v>622</v>
      </c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</row>
    <row r="30" spans="1:36" s="34" customFormat="1" ht="22.5">
      <c r="A30" s="810"/>
      <c r="B30" s="810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62"/>
      <c r="P30" s="863"/>
      <c r="Q30" s="863"/>
      <c r="R30" s="863"/>
      <c r="S30" s="863"/>
      <c r="T30" s="863"/>
      <c r="U30" s="863"/>
      <c r="V30" s="864"/>
      <c r="W30" s="281" t="s">
        <v>483</v>
      </c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</row>
    <row r="31" spans="1:36" s="34" customFormat="1" ht="45">
      <c r="A31" s="810"/>
      <c r="B31" s="810"/>
      <c r="C31" s="810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644</v>
      </c>
      <c r="N31" s="280"/>
      <c r="O31" s="862"/>
      <c r="P31" s="863"/>
      <c r="Q31" s="863"/>
      <c r="R31" s="863"/>
      <c r="S31" s="863"/>
      <c r="T31" s="863"/>
      <c r="U31" s="863"/>
      <c r="V31" s="864"/>
      <c r="W31" s="281" t="s">
        <v>649</v>
      </c>
      <c r="X31" s="293"/>
      <c r="Y31" s="293"/>
      <c r="Z31" s="293"/>
      <c r="AA31" s="312"/>
      <c r="AB31" s="293"/>
      <c r="AC31" s="293"/>
      <c r="AD31" s="293"/>
      <c r="AE31" s="293"/>
      <c r="AF31" s="293"/>
      <c r="AG31" s="293"/>
      <c r="AH31" s="293"/>
    </row>
    <row r="32" spans="1:36" s="34" customFormat="1" ht="33.75">
      <c r="A32" s="810"/>
      <c r="B32" s="810"/>
      <c r="C32" s="810"/>
      <c r="D32" s="810">
        <v>1</v>
      </c>
      <c r="E32" s="471"/>
      <c r="F32" s="471"/>
      <c r="G32" s="471"/>
      <c r="H32" s="471"/>
      <c r="I32" s="806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90"/>
      <c r="P32" s="891"/>
      <c r="Q32" s="891"/>
      <c r="R32" s="891"/>
      <c r="S32" s="891"/>
      <c r="T32" s="891"/>
      <c r="U32" s="891"/>
      <c r="V32" s="892"/>
      <c r="W32" s="281" t="s">
        <v>666</v>
      </c>
      <c r="X32" s="293"/>
      <c r="Y32" s="293"/>
      <c r="Z32" s="293"/>
      <c r="AA32" s="312"/>
      <c r="AB32" s="293"/>
      <c r="AC32" s="293"/>
      <c r="AD32" s="293"/>
      <c r="AE32" s="293"/>
      <c r="AF32" s="293"/>
      <c r="AG32" s="293"/>
      <c r="AH32" s="293"/>
    </row>
    <row r="33" spans="1:36" s="34" customFormat="1" ht="33.75" customHeight="1">
      <c r="A33" s="810"/>
      <c r="B33" s="810"/>
      <c r="C33" s="810"/>
      <c r="D33" s="810"/>
      <c r="E33" s="810">
        <v>1</v>
      </c>
      <c r="F33" s="471"/>
      <c r="G33" s="471"/>
      <c r="H33" s="471"/>
      <c r="I33" s="806"/>
      <c r="J33" s="806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93"/>
      <c r="P33" s="894"/>
      <c r="Q33" s="894"/>
      <c r="R33" s="894"/>
      <c r="S33" s="894"/>
      <c r="T33" s="894"/>
      <c r="U33" s="894"/>
      <c r="V33" s="895"/>
      <c r="W33" s="281" t="s">
        <v>484</v>
      </c>
      <c r="X33" s="293"/>
      <c r="Y33" s="312" t="str">
        <f>strCheckUnique(Z33:Z36)</f>
        <v/>
      </c>
      <c r="Z33" s="293"/>
      <c r="AA33" s="312"/>
      <c r="AB33" s="293"/>
      <c r="AC33" s="293"/>
      <c r="AD33" s="293"/>
      <c r="AE33" s="293"/>
      <c r="AF33" s="293"/>
      <c r="AG33" s="293"/>
      <c r="AH33" s="293"/>
    </row>
    <row r="34" spans="1:36" s="34" customFormat="1" ht="66" customHeight="1">
      <c r="A34" s="810"/>
      <c r="B34" s="810"/>
      <c r="C34" s="810"/>
      <c r="D34" s="810"/>
      <c r="E34" s="810"/>
      <c r="F34" s="335">
        <v>1</v>
      </c>
      <c r="G34" s="335"/>
      <c r="H34" s="335"/>
      <c r="I34" s="806"/>
      <c r="J34" s="806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13"/>
      <c r="O34" s="693"/>
      <c r="P34" s="191"/>
      <c r="Q34" s="191"/>
      <c r="R34" s="801"/>
      <c r="S34" s="812" t="s">
        <v>87</v>
      </c>
      <c r="T34" s="801"/>
      <c r="U34" s="812" t="s">
        <v>88</v>
      </c>
      <c r="V34" s="277"/>
      <c r="W34" s="797" t="s">
        <v>623</v>
      </c>
      <c r="X34" s="293" t="str">
        <f>strCheckDate(O35:V35)</f>
        <v/>
      </c>
      <c r="Y34" s="293"/>
      <c r="Z34" s="312" t="str">
        <f>IF(M34="","",M34 )</f>
        <v/>
      </c>
      <c r="AA34" s="312"/>
      <c r="AB34" s="312"/>
      <c r="AC34" s="312"/>
      <c r="AD34" s="293"/>
      <c r="AE34" s="293"/>
      <c r="AF34" s="293"/>
      <c r="AG34" s="293"/>
      <c r="AH34" s="293"/>
    </row>
    <row r="35" spans="1:36" s="34" customFormat="1" ht="14.25" hidden="1" customHeight="1">
      <c r="A35" s="810"/>
      <c r="B35" s="810"/>
      <c r="C35" s="810"/>
      <c r="D35" s="810"/>
      <c r="E35" s="810"/>
      <c r="F35" s="335"/>
      <c r="G35" s="335"/>
      <c r="H35" s="335"/>
      <c r="I35" s="806"/>
      <c r="J35" s="806"/>
      <c r="K35" s="339"/>
      <c r="L35" s="170"/>
      <c r="M35" s="204"/>
      <c r="N35" s="813"/>
      <c r="O35" s="294"/>
      <c r="P35" s="291"/>
      <c r="Q35" s="292" t="str">
        <f>R34 &amp; "-" &amp; T34</f>
        <v>-</v>
      </c>
      <c r="R35" s="801"/>
      <c r="S35" s="812"/>
      <c r="T35" s="814"/>
      <c r="U35" s="812"/>
      <c r="V35" s="277"/>
      <c r="W35" s="798"/>
      <c r="X35" s="293"/>
      <c r="Y35" s="293"/>
      <c r="Z35" s="293"/>
      <c r="AA35" s="312"/>
      <c r="AB35" s="293"/>
      <c r="AC35" s="293"/>
      <c r="AD35" s="293"/>
      <c r="AE35" s="293"/>
      <c r="AF35" s="293"/>
      <c r="AG35" s="293"/>
      <c r="AH35" s="293"/>
    </row>
    <row r="36" spans="1:36" ht="15" customHeight="1">
      <c r="A36" s="810"/>
      <c r="B36" s="810"/>
      <c r="C36" s="810"/>
      <c r="D36" s="810"/>
      <c r="E36" s="810"/>
      <c r="F36" s="335"/>
      <c r="G36" s="335"/>
      <c r="H36" s="335"/>
      <c r="I36" s="806"/>
      <c r="J36" s="806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85"/>
      <c r="W36" s="799"/>
      <c r="X36" s="302"/>
      <c r="Y36" s="302"/>
      <c r="Z36" s="302"/>
      <c r="AA36" s="312"/>
      <c r="AB36" s="302"/>
      <c r="AC36" s="293"/>
      <c r="AD36" s="293"/>
      <c r="AE36" s="293"/>
      <c r="AF36" s="293"/>
      <c r="AG36" s="293"/>
      <c r="AH36" s="293"/>
      <c r="AI36" s="34"/>
    </row>
    <row r="37" spans="1:36" ht="15" customHeight="1">
      <c r="A37" s="810"/>
      <c r="B37" s="810"/>
      <c r="C37" s="810"/>
      <c r="D37" s="810"/>
      <c r="E37" s="335"/>
      <c r="F37" s="471"/>
      <c r="G37" s="471"/>
      <c r="H37" s="471"/>
      <c r="I37" s="806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97"/>
      <c r="W37" s="185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</row>
    <row r="38" spans="1:36" ht="15" customHeight="1">
      <c r="A38" s="810"/>
      <c r="B38" s="810"/>
      <c r="C38" s="810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97"/>
      <c r="W38" s="185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</row>
    <row r="39" spans="1:36" ht="15" customHeight="1">
      <c r="A39" s="810"/>
      <c r="B39" s="810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675</v>
      </c>
      <c r="N39" s="197"/>
      <c r="O39" s="161"/>
      <c r="P39" s="161"/>
      <c r="Q39" s="161"/>
      <c r="R39" s="257"/>
      <c r="S39" s="197"/>
      <c r="T39" s="197"/>
      <c r="U39" s="196"/>
      <c r="V39" s="197"/>
      <c r="W39" s="185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</row>
    <row r="40" spans="1:36" ht="15" customHeight="1">
      <c r="A40" s="810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97"/>
      <c r="W40" s="185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</row>
    <row r="41" spans="1:36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97"/>
      <c r="W41" s="185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</row>
    <row r="42" spans="1:36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36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36" s="34" customFormat="1" ht="22.5">
      <c r="A45" s="810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62"/>
      <c r="P45" s="863"/>
      <c r="Q45" s="863"/>
      <c r="R45" s="863"/>
      <c r="S45" s="863"/>
      <c r="T45" s="863"/>
      <c r="U45" s="863"/>
      <c r="V45" s="864"/>
      <c r="W45" s="582" t="s">
        <v>622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36" s="34" customFormat="1" ht="22.5">
      <c r="A46" s="810"/>
      <c r="B46" s="810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62"/>
      <c r="P46" s="863"/>
      <c r="Q46" s="863"/>
      <c r="R46" s="863"/>
      <c r="S46" s="863"/>
      <c r="T46" s="863"/>
      <c r="U46" s="863"/>
      <c r="V46" s="864"/>
      <c r="W46" s="281" t="s">
        <v>483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36" s="34" customFormat="1" ht="45">
      <c r="A47" s="810"/>
      <c r="B47" s="810"/>
      <c r="C47" s="810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644</v>
      </c>
      <c r="N47" s="280"/>
      <c r="O47" s="862"/>
      <c r="P47" s="863"/>
      <c r="Q47" s="863"/>
      <c r="R47" s="863"/>
      <c r="S47" s="863"/>
      <c r="T47" s="863"/>
      <c r="U47" s="863"/>
      <c r="V47" s="864"/>
      <c r="W47" s="281" t="s">
        <v>649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36" s="34" customFormat="1" ht="33.75">
      <c r="A48" s="810"/>
      <c r="B48" s="810"/>
      <c r="C48" s="810"/>
      <c r="D48" s="810">
        <v>1</v>
      </c>
      <c r="E48" s="471"/>
      <c r="F48" s="471"/>
      <c r="G48" s="471"/>
      <c r="H48" s="471"/>
      <c r="I48" s="806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90"/>
      <c r="P48" s="891"/>
      <c r="Q48" s="891"/>
      <c r="R48" s="891"/>
      <c r="S48" s="891"/>
      <c r="T48" s="891"/>
      <c r="U48" s="891"/>
      <c r="V48" s="892"/>
      <c r="W48" s="281" t="s">
        <v>666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10"/>
      <c r="B49" s="810"/>
      <c r="C49" s="810"/>
      <c r="D49" s="810"/>
      <c r="E49" s="810">
        <v>1</v>
      </c>
      <c r="F49" s="471"/>
      <c r="G49" s="471"/>
      <c r="H49" s="471"/>
      <c r="I49" s="806"/>
      <c r="J49" s="806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93"/>
      <c r="P49" s="894"/>
      <c r="Q49" s="894"/>
      <c r="R49" s="894"/>
      <c r="S49" s="894"/>
      <c r="T49" s="894"/>
      <c r="U49" s="894"/>
      <c r="V49" s="895"/>
      <c r="W49" s="281" t="s">
        <v>484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10"/>
      <c r="B50" s="810"/>
      <c r="C50" s="810"/>
      <c r="D50" s="810"/>
      <c r="E50" s="810"/>
      <c r="F50" s="335">
        <v>1</v>
      </c>
      <c r="G50" s="335"/>
      <c r="H50" s="335"/>
      <c r="I50" s="806"/>
      <c r="J50" s="806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13"/>
      <c r="O50" s="191"/>
      <c r="P50" s="191"/>
      <c r="Q50" s="191"/>
      <c r="R50" s="801"/>
      <c r="S50" s="812" t="s">
        <v>87</v>
      </c>
      <c r="T50" s="801"/>
      <c r="U50" s="812" t="s">
        <v>88</v>
      </c>
      <c r="V50" s="277"/>
      <c r="W50" s="797" t="s">
        <v>623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10"/>
      <c r="B51" s="810"/>
      <c r="C51" s="810"/>
      <c r="D51" s="810"/>
      <c r="E51" s="810"/>
      <c r="F51" s="335"/>
      <c r="G51" s="335"/>
      <c r="H51" s="335"/>
      <c r="I51" s="806"/>
      <c r="J51" s="806"/>
      <c r="K51" s="339"/>
      <c r="L51" s="170"/>
      <c r="M51" s="204"/>
      <c r="N51" s="813"/>
      <c r="O51" s="294"/>
      <c r="P51" s="291"/>
      <c r="Q51" s="292" t="str">
        <f>R50 &amp; "-" &amp; T50</f>
        <v>-</v>
      </c>
      <c r="R51" s="801"/>
      <c r="S51" s="812"/>
      <c r="T51" s="814"/>
      <c r="U51" s="812"/>
      <c r="V51" s="277"/>
      <c r="W51" s="798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10"/>
      <c r="B52" s="810"/>
      <c r="C52" s="810"/>
      <c r="D52" s="810"/>
      <c r="E52" s="810"/>
      <c r="F52" s="335"/>
      <c r="G52" s="335"/>
      <c r="H52" s="335"/>
      <c r="I52" s="806"/>
      <c r="J52" s="806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799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10"/>
      <c r="B53" s="810"/>
      <c r="C53" s="810"/>
      <c r="D53" s="810"/>
      <c r="E53" s="335"/>
      <c r="F53" s="471"/>
      <c r="G53" s="471"/>
      <c r="H53" s="471"/>
      <c r="I53" s="806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10"/>
      <c r="B54" s="810"/>
      <c r="C54" s="810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10"/>
      <c r="B55" s="810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675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10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5" hidden="1">
      <c r="A61" s="810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08"/>
      <c r="P61" s="808"/>
      <c r="Q61" s="808"/>
      <c r="R61" s="808"/>
      <c r="S61" s="808"/>
      <c r="T61" s="808"/>
      <c r="U61" s="808"/>
      <c r="V61" s="808"/>
      <c r="W61" s="582" t="s">
        <v>622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22.5" hidden="1">
      <c r="A62" s="810"/>
      <c r="B62" s="810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08"/>
      <c r="P62" s="808"/>
      <c r="Q62" s="808"/>
      <c r="R62" s="808"/>
      <c r="S62" s="808"/>
      <c r="T62" s="808"/>
      <c r="U62" s="808"/>
      <c r="V62" s="808"/>
      <c r="W62" s="281" t="s">
        <v>483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" hidden="1">
      <c r="A63" s="810"/>
      <c r="B63" s="810"/>
      <c r="C63" s="810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644</v>
      </c>
      <c r="N63" s="280"/>
      <c r="O63" s="808"/>
      <c r="P63" s="808"/>
      <c r="Q63" s="808"/>
      <c r="R63" s="808"/>
      <c r="S63" s="808"/>
      <c r="T63" s="808"/>
      <c r="U63" s="808"/>
      <c r="V63" s="808"/>
      <c r="W63" s="281" t="s">
        <v>649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3.75" hidden="1">
      <c r="A64" s="810"/>
      <c r="B64" s="810"/>
      <c r="C64" s="810"/>
      <c r="D64" s="810">
        <v>1</v>
      </c>
      <c r="E64" s="471"/>
      <c r="F64" s="471"/>
      <c r="G64" s="471"/>
      <c r="H64" s="471"/>
      <c r="I64" s="806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04"/>
      <c r="P64" s="804"/>
      <c r="Q64" s="804"/>
      <c r="R64" s="804"/>
      <c r="S64" s="804"/>
      <c r="T64" s="804"/>
      <c r="U64" s="804"/>
      <c r="V64" s="804"/>
      <c r="W64" s="281" t="s">
        <v>602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10"/>
      <c r="B65" s="810"/>
      <c r="C65" s="810"/>
      <c r="D65" s="810"/>
      <c r="E65" s="810">
        <v>1</v>
      </c>
      <c r="F65" s="471"/>
      <c r="G65" s="471"/>
      <c r="H65" s="471"/>
      <c r="I65" s="806"/>
      <c r="J65" s="806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03"/>
      <c r="P65" s="803"/>
      <c r="Q65" s="803"/>
      <c r="R65" s="803"/>
      <c r="S65" s="803"/>
      <c r="T65" s="803"/>
      <c r="U65" s="803"/>
      <c r="V65" s="803"/>
      <c r="W65" s="281" t="s">
        <v>484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10"/>
      <c r="B66" s="810"/>
      <c r="C66" s="810"/>
      <c r="D66" s="810"/>
      <c r="E66" s="810"/>
      <c r="F66" s="335">
        <v>1</v>
      </c>
      <c r="G66" s="335"/>
      <c r="H66" s="335"/>
      <c r="I66" s="806"/>
      <c r="J66" s="806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13"/>
      <c r="O66" s="191"/>
      <c r="P66" s="191"/>
      <c r="Q66" s="191"/>
      <c r="R66" s="801"/>
      <c r="S66" s="812" t="s">
        <v>87</v>
      </c>
      <c r="T66" s="801"/>
      <c r="U66" s="812" t="s">
        <v>88</v>
      </c>
      <c r="V66" s="277"/>
      <c r="W66" s="797" t="s">
        <v>623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10"/>
      <c r="B67" s="810"/>
      <c r="C67" s="810"/>
      <c r="D67" s="810"/>
      <c r="E67" s="810"/>
      <c r="F67" s="335"/>
      <c r="G67" s="335"/>
      <c r="H67" s="335"/>
      <c r="I67" s="806"/>
      <c r="J67" s="806"/>
      <c r="K67" s="339"/>
      <c r="L67" s="170"/>
      <c r="M67" s="204"/>
      <c r="N67" s="813"/>
      <c r="O67" s="294"/>
      <c r="P67" s="291"/>
      <c r="Q67" s="292" t="str">
        <f>R66 &amp; "-" &amp; T66</f>
        <v>-</v>
      </c>
      <c r="R67" s="801"/>
      <c r="S67" s="812"/>
      <c r="T67" s="814"/>
      <c r="U67" s="812"/>
      <c r="V67" s="277"/>
      <c r="W67" s="798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10"/>
      <c r="B68" s="810"/>
      <c r="C68" s="810"/>
      <c r="D68" s="810"/>
      <c r="E68" s="810"/>
      <c r="F68" s="335"/>
      <c r="G68" s="335"/>
      <c r="H68" s="335"/>
      <c r="I68" s="806"/>
      <c r="J68" s="806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799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4.25" hidden="1">
      <c r="A69" s="810"/>
      <c r="B69" s="810"/>
      <c r="C69" s="810"/>
      <c r="D69" s="810"/>
      <c r="E69" s="335"/>
      <c r="F69" s="471"/>
      <c r="G69" s="471"/>
      <c r="H69" s="471"/>
      <c r="I69" s="806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4.25" hidden="1">
      <c r="A70" s="810"/>
      <c r="B70" s="810"/>
      <c r="C70" s="810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4.25" hidden="1">
      <c r="A71" s="810"/>
      <c r="B71" s="810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675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4.25" hidden="1">
      <c r="A72" s="810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4.25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5" hidden="1">
      <c r="A77" s="810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62"/>
      <c r="P77" s="863"/>
      <c r="Q77" s="863"/>
      <c r="R77" s="863"/>
      <c r="S77" s="863"/>
      <c r="T77" s="863"/>
      <c r="U77" s="863"/>
      <c r="V77" s="864"/>
      <c r="W77" s="582" t="s">
        <v>622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22.5" hidden="1">
      <c r="A78" s="810"/>
      <c r="B78" s="810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62"/>
      <c r="P78" s="863"/>
      <c r="Q78" s="863"/>
      <c r="R78" s="863"/>
      <c r="S78" s="863"/>
      <c r="T78" s="863"/>
      <c r="U78" s="863"/>
      <c r="V78" s="864"/>
      <c r="W78" s="281" t="s">
        <v>483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" hidden="1">
      <c r="A79" s="810"/>
      <c r="B79" s="810"/>
      <c r="C79" s="810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644</v>
      </c>
      <c r="N79" s="280"/>
      <c r="O79" s="862"/>
      <c r="P79" s="863"/>
      <c r="Q79" s="863"/>
      <c r="R79" s="863"/>
      <c r="S79" s="863"/>
      <c r="T79" s="863"/>
      <c r="U79" s="863"/>
      <c r="V79" s="864"/>
      <c r="W79" s="281" t="s">
        <v>649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3.75" hidden="1">
      <c r="A80" s="810"/>
      <c r="B80" s="810"/>
      <c r="C80" s="810"/>
      <c r="D80" s="810">
        <v>1</v>
      </c>
      <c r="E80" s="471"/>
      <c r="F80" s="471"/>
      <c r="G80" s="471"/>
      <c r="H80" s="471"/>
      <c r="I80" s="806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90"/>
      <c r="P80" s="891"/>
      <c r="Q80" s="891"/>
      <c r="R80" s="891"/>
      <c r="S80" s="891"/>
      <c r="T80" s="891"/>
      <c r="U80" s="891"/>
      <c r="V80" s="892"/>
      <c r="W80" s="281" t="s">
        <v>602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10"/>
      <c r="B81" s="810"/>
      <c r="C81" s="810"/>
      <c r="D81" s="810"/>
      <c r="E81" s="810">
        <v>1</v>
      </c>
      <c r="F81" s="471"/>
      <c r="G81" s="471"/>
      <c r="H81" s="471"/>
      <c r="I81" s="806"/>
      <c r="J81" s="806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93"/>
      <c r="P81" s="894"/>
      <c r="Q81" s="894"/>
      <c r="R81" s="894"/>
      <c r="S81" s="894"/>
      <c r="T81" s="894"/>
      <c r="U81" s="894"/>
      <c r="V81" s="895"/>
      <c r="W81" s="281" t="s">
        <v>484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10"/>
      <c r="B82" s="810"/>
      <c r="C82" s="810"/>
      <c r="D82" s="810"/>
      <c r="E82" s="810"/>
      <c r="F82" s="335">
        <v>1</v>
      </c>
      <c r="G82" s="335"/>
      <c r="H82" s="335"/>
      <c r="I82" s="806"/>
      <c r="J82" s="806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01"/>
      <c r="S82" s="812" t="s">
        <v>87</v>
      </c>
      <c r="T82" s="801"/>
      <c r="U82" s="812" t="s">
        <v>88</v>
      </c>
      <c r="V82" s="277"/>
      <c r="W82" s="797" t="s">
        <v>623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10"/>
      <c r="B83" s="810"/>
      <c r="C83" s="810"/>
      <c r="D83" s="810"/>
      <c r="E83" s="810"/>
      <c r="F83" s="335"/>
      <c r="G83" s="335"/>
      <c r="H83" s="335"/>
      <c r="I83" s="806"/>
      <c r="J83" s="806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01"/>
      <c r="S83" s="812"/>
      <c r="T83" s="814"/>
      <c r="U83" s="812"/>
      <c r="V83" s="277"/>
      <c r="W83" s="798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10"/>
      <c r="B84" s="810"/>
      <c r="C84" s="810"/>
      <c r="D84" s="810"/>
      <c r="E84" s="810"/>
      <c r="F84" s="335"/>
      <c r="G84" s="335"/>
      <c r="H84" s="335"/>
      <c r="I84" s="806"/>
      <c r="J84" s="806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799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4.25" hidden="1">
      <c r="A85" s="810"/>
      <c r="B85" s="810"/>
      <c r="C85" s="810"/>
      <c r="D85" s="810"/>
      <c r="E85" s="335"/>
      <c r="F85" s="471"/>
      <c r="G85" s="471"/>
      <c r="H85" s="471"/>
      <c r="I85" s="806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4.25" hidden="1">
      <c r="A86" s="810"/>
      <c r="B86" s="810"/>
      <c r="C86" s="810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4.25" hidden="1">
      <c r="A87" s="810"/>
      <c r="B87" s="810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675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4.25" hidden="1">
      <c r="A88" s="810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4.25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62"/>
      <c r="P92" s="863"/>
      <c r="Q92" s="863"/>
      <c r="R92" s="863"/>
      <c r="S92" s="863"/>
      <c r="T92" s="863"/>
      <c r="U92" s="863"/>
      <c r="V92" s="863"/>
      <c r="W92" s="863"/>
      <c r="X92" s="863"/>
      <c r="Y92" s="863"/>
      <c r="Z92" s="863"/>
      <c r="AA92" s="864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62"/>
      <c r="P93" s="863"/>
      <c r="Q93" s="863"/>
      <c r="R93" s="863"/>
      <c r="S93" s="863"/>
      <c r="T93" s="863"/>
      <c r="U93" s="863"/>
      <c r="V93" s="863"/>
      <c r="W93" s="863"/>
      <c r="X93" s="863"/>
      <c r="Y93" s="863"/>
      <c r="Z93" s="863"/>
      <c r="AA93" s="864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62"/>
      <c r="P94" s="863"/>
      <c r="Q94" s="863"/>
      <c r="R94" s="863"/>
      <c r="S94" s="863"/>
      <c r="T94" s="863"/>
      <c r="U94" s="863"/>
      <c r="V94" s="863"/>
      <c r="W94" s="863"/>
      <c r="X94" s="863"/>
      <c r="Y94" s="863"/>
      <c r="Z94" s="863"/>
      <c r="AA94" s="864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62"/>
      <c r="P95" s="863"/>
      <c r="Q95" s="863"/>
      <c r="R95" s="863"/>
      <c r="S95" s="863"/>
      <c r="T95" s="863"/>
      <c r="U95" s="863"/>
      <c r="V95" s="863"/>
      <c r="W95" s="863"/>
      <c r="X95" s="863"/>
      <c r="Y95" s="863"/>
      <c r="Z95" s="863"/>
      <c r="AA95" s="864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2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65"/>
      <c r="J97" s="299"/>
      <c r="K97" s="202"/>
      <c r="L97" s="169" t="s">
        <v>22</v>
      </c>
      <c r="M97" s="172" t="s">
        <v>10</v>
      </c>
      <c r="N97" s="267"/>
      <c r="O97" s="874"/>
      <c r="P97" s="875"/>
      <c r="Q97" s="875"/>
      <c r="R97" s="875"/>
      <c r="S97" s="875"/>
      <c r="T97" s="875"/>
      <c r="U97" s="875"/>
      <c r="V97" s="875"/>
      <c r="W97" s="875"/>
      <c r="X97" s="875"/>
      <c r="Y97" s="875"/>
      <c r="Z97" s="875"/>
      <c r="AA97" s="876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65"/>
      <c r="J98" s="828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66"/>
      <c r="X98" s="812" t="s">
        <v>87</v>
      </c>
      <c r="Y98" s="866"/>
      <c r="Z98" s="856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2" hidden="1" customHeight="1">
      <c r="G99" s="201"/>
      <c r="H99" s="199"/>
      <c r="I99" s="865"/>
      <c r="J99" s="828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67"/>
      <c r="X99" s="812"/>
      <c r="Y99" s="867"/>
      <c r="Z99" s="857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65"/>
      <c r="J100" s="828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66"/>
      <c r="X100" s="812" t="s">
        <v>87</v>
      </c>
      <c r="Y100" s="866"/>
      <c r="Z100" s="856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2" hidden="1" customHeight="1">
      <c r="G101" s="201"/>
      <c r="H101" s="199"/>
      <c r="I101" s="865"/>
      <c r="J101" s="828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67"/>
      <c r="X101" s="812"/>
      <c r="Y101" s="867"/>
      <c r="Z101" s="857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65"/>
      <c r="J102" s="828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65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62"/>
      <c r="P114" s="863"/>
      <c r="Q114" s="863"/>
      <c r="R114" s="863"/>
      <c r="S114" s="863"/>
      <c r="T114" s="863"/>
      <c r="U114" s="863"/>
      <c r="V114" s="864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62"/>
      <c r="P115" s="863"/>
      <c r="Q115" s="863"/>
      <c r="R115" s="863"/>
      <c r="S115" s="863"/>
      <c r="T115" s="863"/>
      <c r="U115" s="863"/>
      <c r="V115" s="864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62"/>
      <c r="P116" s="863"/>
      <c r="Q116" s="863"/>
      <c r="R116" s="863"/>
      <c r="S116" s="863"/>
      <c r="T116" s="863"/>
      <c r="U116" s="863"/>
      <c r="V116" s="864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62"/>
      <c r="P117" s="863"/>
      <c r="Q117" s="863"/>
      <c r="R117" s="863"/>
      <c r="S117" s="863"/>
      <c r="T117" s="863"/>
      <c r="U117" s="863"/>
      <c r="V117" s="864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5" hidden="1" customHeight="1">
      <c r="G118" s="179"/>
      <c r="H118" s="177"/>
      <c r="I118" s="827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27"/>
      <c r="J119" s="828"/>
      <c r="L119" s="169" t="s">
        <v>22</v>
      </c>
      <c r="M119" s="172" t="s">
        <v>10</v>
      </c>
      <c r="N119" s="267"/>
      <c r="O119" s="874"/>
      <c r="P119" s="875"/>
      <c r="Q119" s="875"/>
      <c r="R119" s="875"/>
      <c r="S119" s="875"/>
      <c r="T119" s="875"/>
      <c r="U119" s="875"/>
      <c r="V119" s="876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27"/>
      <c r="J120" s="828"/>
      <c r="K120" s="202"/>
      <c r="L120" s="170"/>
      <c r="M120" s="173"/>
      <c r="N120" s="204"/>
      <c r="O120" s="191"/>
      <c r="P120" s="191"/>
      <c r="Q120" s="191"/>
      <c r="R120" s="858"/>
      <c r="S120" s="899" t="s">
        <v>87</v>
      </c>
      <c r="T120" s="858"/>
      <c r="U120" s="856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2" hidden="1" customHeight="1">
      <c r="G121" s="181"/>
      <c r="H121" s="177"/>
      <c r="I121" s="827"/>
      <c r="J121" s="828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59"/>
      <c r="S121" s="900"/>
      <c r="T121" s="859"/>
      <c r="U121" s="857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27"/>
      <c r="J122" s="828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27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62"/>
      <c r="P131" s="863"/>
      <c r="Q131" s="863"/>
      <c r="R131" s="863"/>
      <c r="S131" s="863"/>
      <c r="T131" s="863"/>
      <c r="U131" s="863"/>
      <c r="V131" s="864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62"/>
      <c r="P132" s="863"/>
      <c r="Q132" s="863"/>
      <c r="R132" s="863"/>
      <c r="S132" s="863"/>
      <c r="T132" s="863"/>
      <c r="U132" s="863"/>
      <c r="V132" s="864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62"/>
      <c r="P133" s="863"/>
      <c r="Q133" s="863"/>
      <c r="R133" s="863"/>
      <c r="S133" s="863"/>
      <c r="T133" s="863"/>
      <c r="U133" s="863"/>
      <c r="V133" s="864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62"/>
      <c r="P134" s="863"/>
      <c r="Q134" s="863"/>
      <c r="R134" s="863"/>
      <c r="S134" s="863"/>
      <c r="T134" s="863"/>
      <c r="U134" s="863"/>
      <c r="V134" s="864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5" hidden="1" customHeight="1">
      <c r="G135" s="179"/>
      <c r="H135" s="177"/>
      <c r="I135" s="827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27"/>
      <c r="J136" s="828"/>
      <c r="L136" s="169" t="s">
        <v>22</v>
      </c>
      <c r="M136" s="172" t="s">
        <v>10</v>
      </c>
      <c r="N136" s="267"/>
      <c r="O136" s="874"/>
      <c r="P136" s="875"/>
      <c r="Q136" s="875"/>
      <c r="R136" s="875"/>
      <c r="S136" s="875"/>
      <c r="T136" s="875"/>
      <c r="U136" s="875"/>
      <c r="V136" s="876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27"/>
      <c r="J137" s="828"/>
      <c r="K137" s="202"/>
      <c r="L137" s="170"/>
      <c r="M137" s="173"/>
      <c r="N137" s="204"/>
      <c r="O137" s="191"/>
      <c r="P137" s="191"/>
      <c r="Q137" s="191"/>
      <c r="R137" s="858"/>
      <c r="S137" s="899" t="s">
        <v>87</v>
      </c>
      <c r="T137" s="858"/>
      <c r="U137" s="856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2" hidden="1" customHeight="1">
      <c r="G138" s="181"/>
      <c r="H138" s="177"/>
      <c r="I138" s="827"/>
      <c r="J138" s="828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59"/>
      <c r="S138" s="900"/>
      <c r="T138" s="859"/>
      <c r="U138" s="857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27"/>
      <c r="J139" s="828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27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62"/>
      <c r="P148" s="863"/>
      <c r="Q148" s="863"/>
      <c r="R148" s="863"/>
      <c r="S148" s="863"/>
      <c r="T148" s="863"/>
      <c r="U148" s="863"/>
      <c r="V148" s="864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62"/>
      <c r="P149" s="863"/>
      <c r="Q149" s="863"/>
      <c r="R149" s="863"/>
      <c r="S149" s="863"/>
      <c r="T149" s="863"/>
      <c r="U149" s="863"/>
      <c r="V149" s="864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62"/>
      <c r="P150" s="863"/>
      <c r="Q150" s="863"/>
      <c r="R150" s="863"/>
      <c r="S150" s="863"/>
      <c r="T150" s="863"/>
      <c r="U150" s="863"/>
      <c r="V150" s="864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62"/>
      <c r="P151" s="863"/>
      <c r="Q151" s="863"/>
      <c r="R151" s="863"/>
      <c r="S151" s="863"/>
      <c r="T151" s="863"/>
      <c r="U151" s="863"/>
      <c r="V151" s="864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5" hidden="1" customHeight="1">
      <c r="G152" s="179"/>
      <c r="H152" s="177"/>
      <c r="I152" s="827"/>
      <c r="J152" s="180"/>
      <c r="L152" s="169" t="s">
        <v>12</v>
      </c>
      <c r="M152" s="171" t="s">
        <v>9</v>
      </c>
      <c r="N152" s="190"/>
      <c r="O152" s="893"/>
      <c r="P152" s="894"/>
      <c r="Q152" s="894"/>
      <c r="R152" s="894"/>
      <c r="S152" s="894"/>
      <c r="T152" s="894"/>
      <c r="U152" s="894"/>
      <c r="V152" s="895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27"/>
      <c r="J153" s="828"/>
      <c r="L153" s="169" t="s">
        <v>22</v>
      </c>
      <c r="M153" s="172" t="s">
        <v>10</v>
      </c>
      <c r="N153" s="267"/>
      <c r="O153" s="874"/>
      <c r="P153" s="875"/>
      <c r="Q153" s="875"/>
      <c r="R153" s="875"/>
      <c r="S153" s="875"/>
      <c r="T153" s="875"/>
      <c r="U153" s="875"/>
      <c r="V153" s="876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27"/>
      <c r="J154" s="828"/>
      <c r="K154" s="202"/>
      <c r="L154" s="170"/>
      <c r="M154" s="173"/>
      <c r="N154" s="204"/>
      <c r="O154" s="319"/>
      <c r="P154" s="191"/>
      <c r="Q154" s="191"/>
      <c r="R154" s="858"/>
      <c r="S154" s="899" t="s">
        <v>87</v>
      </c>
      <c r="T154" s="858"/>
      <c r="U154" s="856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2" hidden="1" customHeight="1">
      <c r="G155" s="181"/>
      <c r="H155" s="177"/>
      <c r="I155" s="827"/>
      <c r="J155" s="828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59"/>
      <c r="S155" s="900"/>
      <c r="T155" s="859"/>
      <c r="U155" s="857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27"/>
      <c r="J156" s="828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27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23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60"/>
      <c r="O166" s="861"/>
      <c r="P166" s="861"/>
      <c r="Q166" s="861"/>
      <c r="R166" s="861"/>
      <c r="S166" s="861"/>
      <c r="T166" s="861"/>
      <c r="U166" s="861"/>
      <c r="V166" s="861"/>
      <c r="W166" s="861"/>
      <c r="X166" s="861"/>
      <c r="Y166" s="861"/>
      <c r="Z166" s="861"/>
      <c r="AA166" s="861"/>
      <c r="AB166" s="861"/>
      <c r="AC166" s="861"/>
      <c r="AD166" s="861"/>
      <c r="AE166" s="861"/>
      <c r="AF166" s="861"/>
      <c r="AG166" s="861"/>
      <c r="AH166" s="861"/>
      <c r="AI166" s="861"/>
      <c r="AJ166" s="861"/>
      <c r="AK166" s="861"/>
      <c r="AL166" s="840"/>
      <c r="AM166" s="633" t="s">
        <v>622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22.5">
      <c r="A167" s="823"/>
      <c r="B167" s="823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897"/>
      <c r="O167" s="898"/>
      <c r="P167" s="898"/>
      <c r="Q167" s="898"/>
      <c r="R167" s="898"/>
      <c r="S167" s="898"/>
      <c r="T167" s="898"/>
      <c r="U167" s="898"/>
      <c r="V167" s="898"/>
      <c r="W167" s="898"/>
      <c r="X167" s="898"/>
      <c r="Y167" s="898"/>
      <c r="Z167" s="898"/>
      <c r="AA167" s="898"/>
      <c r="AB167" s="898"/>
      <c r="AC167" s="898"/>
      <c r="AD167" s="898"/>
      <c r="AE167" s="898"/>
      <c r="AF167" s="898"/>
      <c r="AG167" s="898"/>
      <c r="AH167" s="898"/>
      <c r="AI167" s="898"/>
      <c r="AJ167" s="898"/>
      <c r="AK167" s="898"/>
      <c r="AL167" s="843"/>
      <c r="AM167" s="632" t="s">
        <v>483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">
      <c r="A168" s="823"/>
      <c r="B168" s="823"/>
      <c r="C168" s="823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644</v>
      </c>
      <c r="N168" s="897"/>
      <c r="O168" s="898"/>
      <c r="P168" s="898"/>
      <c r="Q168" s="898"/>
      <c r="R168" s="898"/>
      <c r="S168" s="898"/>
      <c r="T168" s="898"/>
      <c r="U168" s="898"/>
      <c r="V168" s="898"/>
      <c r="W168" s="898"/>
      <c r="X168" s="898"/>
      <c r="Y168" s="898"/>
      <c r="Z168" s="898"/>
      <c r="AA168" s="898"/>
      <c r="AB168" s="898"/>
      <c r="AC168" s="898"/>
      <c r="AD168" s="898"/>
      <c r="AE168" s="898"/>
      <c r="AF168" s="898"/>
      <c r="AG168" s="898"/>
      <c r="AH168" s="898"/>
      <c r="AI168" s="898"/>
      <c r="AJ168" s="898"/>
      <c r="AK168" s="898"/>
      <c r="AL168" s="843"/>
      <c r="AM168" s="632" t="s">
        <v>673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23"/>
      <c r="B169" s="823"/>
      <c r="C169" s="823"/>
      <c r="D169" s="823">
        <v>1</v>
      </c>
      <c r="E169" s="293"/>
      <c r="F169" s="343"/>
      <c r="G169" s="561"/>
      <c r="H169" s="561"/>
      <c r="I169" s="827"/>
      <c r="J169" s="828"/>
      <c r="K169" s="806"/>
      <c r="L169" s="829" t="str">
        <f>mergeValue(A169) &amp;"."&amp; mergeValue(B169)&amp;"."&amp; mergeValue(C169)&amp;"."&amp; mergeValue(D169)</f>
        <v>1.1.1.1</v>
      </c>
      <c r="M169" s="830"/>
      <c r="N169" s="812" t="s">
        <v>87</v>
      </c>
      <c r="O169" s="824"/>
      <c r="P169" s="833" t="s">
        <v>96</v>
      </c>
      <c r="Q169" s="834"/>
      <c r="R169" s="812" t="s">
        <v>88</v>
      </c>
      <c r="S169" s="824"/>
      <c r="T169" s="831">
        <v>1</v>
      </c>
      <c r="U169" s="835"/>
      <c r="V169" s="812" t="s">
        <v>88</v>
      </c>
      <c r="W169" s="824"/>
      <c r="X169" s="831">
        <v>1</v>
      </c>
      <c r="Y169" s="832"/>
      <c r="Z169" s="812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15" t="s">
        <v>674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23"/>
      <c r="B170" s="823"/>
      <c r="C170" s="823"/>
      <c r="D170" s="823"/>
      <c r="E170" s="293"/>
      <c r="F170" s="343"/>
      <c r="G170" s="561"/>
      <c r="H170" s="561"/>
      <c r="I170" s="827"/>
      <c r="J170" s="828"/>
      <c r="K170" s="806"/>
      <c r="L170" s="829"/>
      <c r="M170" s="830"/>
      <c r="N170" s="812"/>
      <c r="O170" s="824"/>
      <c r="P170" s="833"/>
      <c r="Q170" s="834"/>
      <c r="R170" s="812"/>
      <c r="S170" s="824"/>
      <c r="T170" s="831"/>
      <c r="U170" s="836"/>
      <c r="V170" s="812"/>
      <c r="W170" s="824"/>
      <c r="X170" s="831"/>
      <c r="Y170" s="832"/>
      <c r="Z170" s="812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15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23"/>
      <c r="B171" s="823"/>
      <c r="C171" s="823"/>
      <c r="D171" s="823"/>
      <c r="E171" s="293"/>
      <c r="F171" s="343"/>
      <c r="G171" s="561"/>
      <c r="H171" s="561"/>
      <c r="I171" s="827"/>
      <c r="J171" s="828"/>
      <c r="K171" s="806"/>
      <c r="L171" s="829"/>
      <c r="M171" s="830"/>
      <c r="N171" s="812"/>
      <c r="O171" s="824"/>
      <c r="P171" s="833"/>
      <c r="Q171" s="834"/>
      <c r="R171" s="812"/>
      <c r="S171" s="824"/>
      <c r="T171" s="831"/>
      <c r="U171" s="837"/>
      <c r="V171" s="812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15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23"/>
      <c r="B172" s="823"/>
      <c r="C172" s="823"/>
      <c r="D172" s="823"/>
      <c r="E172" s="293"/>
      <c r="F172" s="343"/>
      <c r="G172" s="561"/>
      <c r="H172" s="561"/>
      <c r="I172" s="827"/>
      <c r="J172" s="828"/>
      <c r="K172" s="806"/>
      <c r="L172" s="829"/>
      <c r="M172" s="830"/>
      <c r="N172" s="812"/>
      <c r="O172" s="824"/>
      <c r="P172" s="833"/>
      <c r="Q172" s="834"/>
      <c r="R172" s="812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15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23"/>
      <c r="B173" s="823"/>
      <c r="C173" s="823"/>
      <c r="D173" s="823"/>
      <c r="E173" s="345"/>
      <c r="F173" s="346"/>
      <c r="G173" s="345"/>
      <c r="H173" s="345"/>
      <c r="I173" s="827"/>
      <c r="J173" s="828"/>
      <c r="K173" s="806"/>
      <c r="L173" s="829"/>
      <c r="M173" s="830"/>
      <c r="N173" s="812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15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23"/>
      <c r="B174" s="823"/>
      <c r="C174" s="823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15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23"/>
      <c r="B175" s="823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675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23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23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60"/>
      <c r="O181" s="861"/>
      <c r="P181" s="861"/>
      <c r="Q181" s="861"/>
      <c r="R181" s="861"/>
      <c r="S181" s="861"/>
      <c r="T181" s="861"/>
      <c r="U181" s="861"/>
      <c r="V181" s="861"/>
      <c r="W181" s="861"/>
      <c r="X181" s="861"/>
      <c r="Y181" s="861"/>
      <c r="Z181" s="861"/>
      <c r="AA181" s="861"/>
      <c r="AB181" s="861"/>
      <c r="AC181" s="861"/>
      <c r="AD181" s="861"/>
      <c r="AE181" s="861"/>
      <c r="AF181" s="861"/>
      <c r="AG181" s="861"/>
      <c r="AH181" s="861"/>
      <c r="AI181" s="861"/>
      <c r="AJ181" s="861"/>
      <c r="AK181" s="840"/>
      <c r="AL181" s="633" t="s">
        <v>622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23"/>
      <c r="B182" s="823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897"/>
      <c r="O182" s="898"/>
      <c r="P182" s="898"/>
      <c r="Q182" s="898"/>
      <c r="R182" s="898"/>
      <c r="S182" s="898"/>
      <c r="T182" s="898"/>
      <c r="U182" s="898"/>
      <c r="V182" s="898"/>
      <c r="W182" s="898"/>
      <c r="X182" s="898"/>
      <c r="Y182" s="898"/>
      <c r="Z182" s="898"/>
      <c r="AA182" s="898"/>
      <c r="AB182" s="898"/>
      <c r="AC182" s="898"/>
      <c r="AD182" s="898"/>
      <c r="AE182" s="898"/>
      <c r="AF182" s="898"/>
      <c r="AG182" s="898"/>
      <c r="AH182" s="898"/>
      <c r="AI182" s="898"/>
      <c r="AJ182" s="898"/>
      <c r="AK182" s="843"/>
      <c r="AL182" s="632" t="s">
        <v>483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23"/>
      <c r="B183" s="823"/>
      <c r="C183" s="823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644</v>
      </c>
      <c r="N183" s="897"/>
      <c r="O183" s="898"/>
      <c r="P183" s="898"/>
      <c r="Q183" s="898"/>
      <c r="R183" s="898"/>
      <c r="S183" s="898"/>
      <c r="T183" s="898"/>
      <c r="U183" s="898"/>
      <c r="V183" s="898"/>
      <c r="W183" s="898"/>
      <c r="X183" s="898"/>
      <c r="Y183" s="898"/>
      <c r="Z183" s="898"/>
      <c r="AA183" s="898"/>
      <c r="AB183" s="898"/>
      <c r="AC183" s="898"/>
      <c r="AD183" s="898"/>
      <c r="AE183" s="898"/>
      <c r="AF183" s="898"/>
      <c r="AG183" s="898"/>
      <c r="AH183" s="898"/>
      <c r="AI183" s="898"/>
      <c r="AJ183" s="898"/>
      <c r="AK183" s="843"/>
      <c r="AL183" s="632" t="s">
        <v>673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23"/>
      <c r="B184" s="823"/>
      <c r="C184" s="823"/>
      <c r="D184" s="823">
        <v>1</v>
      </c>
      <c r="E184" s="293"/>
      <c r="F184" s="343"/>
      <c r="G184" s="561"/>
      <c r="H184" s="561"/>
      <c r="I184" s="827"/>
      <c r="J184" s="828"/>
      <c r="K184" s="806"/>
      <c r="L184" s="842" t="str">
        <f>mergeValue(A184) &amp;"."&amp; mergeValue(B184)&amp;"."&amp; mergeValue(C184)&amp;"."&amp; mergeValue(D184)</f>
        <v>1.1.1.1</v>
      </c>
      <c r="M184" s="844"/>
      <c r="N184" s="846"/>
      <c r="O184" s="833" t="s">
        <v>96</v>
      </c>
      <c r="P184" s="834"/>
      <c r="Q184" s="812" t="s">
        <v>88</v>
      </c>
      <c r="R184" s="824"/>
      <c r="S184" s="831">
        <v>1</v>
      </c>
      <c r="T184" s="835"/>
      <c r="U184" s="812" t="s">
        <v>88</v>
      </c>
      <c r="V184" s="824"/>
      <c r="W184" s="831" t="s">
        <v>96</v>
      </c>
      <c r="X184" s="832"/>
      <c r="Y184" s="812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15" t="s">
        <v>674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23"/>
      <c r="B185" s="823"/>
      <c r="C185" s="823"/>
      <c r="D185" s="823"/>
      <c r="E185" s="293"/>
      <c r="F185" s="343"/>
      <c r="G185" s="561"/>
      <c r="H185" s="561"/>
      <c r="I185" s="827"/>
      <c r="J185" s="828"/>
      <c r="K185" s="806"/>
      <c r="L185" s="829"/>
      <c r="M185" s="845"/>
      <c r="N185" s="846"/>
      <c r="O185" s="833"/>
      <c r="P185" s="834"/>
      <c r="Q185" s="812"/>
      <c r="R185" s="824"/>
      <c r="S185" s="831"/>
      <c r="T185" s="836"/>
      <c r="U185" s="812"/>
      <c r="V185" s="824"/>
      <c r="W185" s="831"/>
      <c r="X185" s="832"/>
      <c r="Y185" s="812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15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23"/>
      <c r="B186" s="823"/>
      <c r="C186" s="823"/>
      <c r="D186" s="823"/>
      <c r="E186" s="293"/>
      <c r="F186" s="343"/>
      <c r="G186" s="561"/>
      <c r="H186" s="561"/>
      <c r="I186" s="827"/>
      <c r="J186" s="828"/>
      <c r="K186" s="806"/>
      <c r="L186" s="829"/>
      <c r="M186" s="845"/>
      <c r="N186" s="846"/>
      <c r="O186" s="833"/>
      <c r="P186" s="834"/>
      <c r="Q186" s="812"/>
      <c r="R186" s="824"/>
      <c r="S186" s="831"/>
      <c r="T186" s="837"/>
      <c r="U186" s="812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15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23"/>
      <c r="B187" s="823"/>
      <c r="C187" s="823"/>
      <c r="D187" s="823"/>
      <c r="E187" s="293"/>
      <c r="F187" s="343"/>
      <c r="G187" s="561"/>
      <c r="H187" s="561"/>
      <c r="I187" s="827"/>
      <c r="J187" s="828"/>
      <c r="K187" s="806"/>
      <c r="L187" s="829"/>
      <c r="M187" s="845"/>
      <c r="N187" s="846"/>
      <c r="O187" s="833"/>
      <c r="P187" s="834"/>
      <c r="Q187" s="812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15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23"/>
      <c r="B188" s="823"/>
      <c r="C188" s="823"/>
      <c r="D188" s="823"/>
      <c r="E188" s="345"/>
      <c r="F188" s="346"/>
      <c r="G188" s="345"/>
      <c r="H188" s="345"/>
      <c r="I188" s="827"/>
      <c r="J188" s="828"/>
      <c r="K188" s="806"/>
      <c r="L188" s="829"/>
      <c r="M188" s="845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15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23"/>
      <c r="B189" s="823"/>
      <c r="C189" s="823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15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23"/>
      <c r="B190" s="823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675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23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2" t="s">
        <v>88</v>
      </c>
      <c r="R200" s="870"/>
      <c r="S200" s="831">
        <v>1</v>
      </c>
      <c r="T200" s="869"/>
      <c r="U200" s="812" t="s">
        <v>87</v>
      </c>
      <c r="V200" s="824"/>
      <c r="W200" s="831">
        <v>1</v>
      </c>
      <c r="X200" s="868"/>
      <c r="Y200" s="812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2"/>
      <c r="R201" s="870"/>
      <c r="S201" s="831"/>
      <c r="T201" s="869"/>
      <c r="U201" s="812"/>
      <c r="V201" s="824"/>
      <c r="W201" s="831"/>
      <c r="X201" s="868"/>
      <c r="Y201" s="812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2"/>
      <c r="R202" s="870"/>
      <c r="S202" s="831"/>
      <c r="T202" s="869"/>
      <c r="U202" s="812"/>
      <c r="V202" s="428"/>
      <c r="W202" s="176"/>
      <c r="X202" s="209" t="s">
        <v>683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2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01"/>
      <c r="D249" s="730">
        <v>1</v>
      </c>
      <c r="E249" s="803"/>
      <c r="F249" s="473"/>
      <c r="G249" s="247">
        <v>0</v>
      </c>
      <c r="H249" s="478"/>
      <c r="I249" s="370"/>
      <c r="J249" s="516" t="s">
        <v>525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01"/>
      <c r="D250" s="730"/>
      <c r="E250" s="803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02"/>
      <c r="D254" s="369"/>
      <c r="E254" s="597"/>
      <c r="F254" s="896"/>
      <c r="G254" s="730">
        <v>0</v>
      </c>
      <c r="H254" s="732"/>
      <c r="I254" s="370"/>
      <c r="J254" s="516" t="s">
        <v>525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02"/>
      <c r="D255" s="369"/>
      <c r="E255" s="597"/>
      <c r="F255" s="896"/>
      <c r="G255" s="730"/>
      <c r="H255" s="732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25"/>
    <row r="262" spans="1:83" s="33" customFormat="1" ht="11.25">
      <c r="A262" s="33" t="s">
        <v>604</v>
      </c>
    </row>
    <row r="263" spans="1:83" ht="11.25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25"/>
    <row r="266" spans="1:83" ht="11.25"/>
    <row r="267" spans="1:83" s="33" customFormat="1" ht="11.25">
      <c r="A267" s="33" t="s">
        <v>624</v>
      </c>
    </row>
    <row r="268" spans="1:83" ht="11.25"/>
    <row r="269" spans="1:83" s="34" customFormat="1" ht="20.100000000000001" customHeight="1">
      <c r="A269" s="407"/>
      <c r="B269" s="245"/>
      <c r="C269" s="86"/>
      <c r="D269" s="778"/>
      <c r="E269" s="779"/>
      <c r="F269" s="780"/>
      <c r="G269" s="414"/>
      <c r="H269" s="553"/>
      <c r="I269" s="553"/>
      <c r="J269" s="536"/>
      <c r="K269" s="414" t="s">
        <v>473</v>
      </c>
      <c r="L269" s="815" t="s">
        <v>645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78"/>
      <c r="E270" s="779"/>
      <c r="F270" s="780"/>
      <c r="G270" s="116"/>
      <c r="H270" s="605" t="s">
        <v>278</v>
      </c>
      <c r="I270" s="418"/>
      <c r="J270" s="418"/>
      <c r="K270" s="416"/>
      <c r="L270" s="815"/>
      <c r="M270" s="608"/>
      <c r="N270" s="312"/>
      <c r="O270" s="312"/>
    </row>
    <row r="271" spans="1:83" ht="11.25"/>
    <row r="272" spans="1:83" ht="11.25"/>
    <row r="273" spans="1:15" s="33" customFormat="1" ht="11.25">
      <c r="A273" s="33" t="s">
        <v>634</v>
      </c>
    </row>
    <row r="274" spans="1:15" ht="11.25"/>
    <row r="275" spans="1:15" s="34" customFormat="1" ht="20.100000000000001" customHeight="1">
      <c r="A275" s="407"/>
      <c r="B275" s="245"/>
      <c r="C275" s="86"/>
      <c r="D275" s="778"/>
      <c r="E275" s="779"/>
      <c r="F275" s="780"/>
      <c r="G275" s="414"/>
      <c r="H275" s="553"/>
      <c r="I275" s="553"/>
      <c r="J275" s="671"/>
      <c r="K275" s="414" t="s">
        <v>473</v>
      </c>
      <c r="L275" s="815" t="s">
        <v>645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78"/>
      <c r="E276" s="779"/>
      <c r="F276" s="780"/>
      <c r="G276" s="116"/>
      <c r="H276" s="605" t="s">
        <v>278</v>
      </c>
      <c r="I276" s="418"/>
      <c r="J276" s="418"/>
      <c r="K276" s="416"/>
      <c r="L276" s="815"/>
      <c r="M276" s="608"/>
      <c r="N276" s="312"/>
      <c r="O276" s="312"/>
    </row>
    <row r="277" spans="1:15" ht="11.25"/>
    <row r="278" spans="1:15" ht="11.25"/>
    <row r="279" spans="1:15" s="33" customFormat="1" ht="11.25">
      <c r="A279" s="33" t="s">
        <v>625</v>
      </c>
    </row>
    <row r="280" spans="1:15" ht="11.25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25"/>
    <row r="283" spans="1:15" ht="11.25"/>
    <row r="284" spans="1:15" s="33" customFormat="1" ht="11.25">
      <c r="A284" s="33" t="s">
        <v>631</v>
      </c>
    </row>
    <row r="285" spans="1:15" ht="11.25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1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512</v>
      </c>
    </row>
    <row r="291" spans="1:20" s="250" customFormat="1" ht="409.5">
      <c r="A291" s="766">
        <v>1</v>
      </c>
      <c r="B291" s="314"/>
      <c r="C291" s="314"/>
      <c r="D291" s="314"/>
      <c r="F291" s="454" t="str">
        <f>"2." &amp;mergeValue(A291)</f>
        <v>2.1</v>
      </c>
      <c r="G291" s="537" t="s">
        <v>499</v>
      </c>
      <c r="H291" s="438"/>
      <c r="I291" s="281" t="s">
        <v>597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0">
      <c r="A292" s="766"/>
      <c r="B292" s="314"/>
      <c r="C292" s="314"/>
      <c r="D292" s="314"/>
      <c r="F292" s="454" t="str">
        <f>"3." &amp;mergeValue(A292)</f>
        <v>3.1</v>
      </c>
      <c r="G292" s="537" t="s">
        <v>500</v>
      </c>
      <c r="H292" s="438"/>
      <c r="I292" s="281" t="s">
        <v>595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">
      <c r="A293" s="766"/>
      <c r="B293" s="314"/>
      <c r="C293" s="314"/>
      <c r="D293" s="314"/>
      <c r="F293" s="454" t="str">
        <f>"4."&amp;mergeValue(A293)</f>
        <v>4.1</v>
      </c>
      <c r="G293" s="537" t="s">
        <v>501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1.25">
      <c r="A294" s="766"/>
      <c r="B294" s="766">
        <v>1</v>
      </c>
      <c r="C294" s="462"/>
      <c r="D294" s="462"/>
      <c r="F294" s="454" t="str">
        <f>"4."&amp;mergeValue(A294) &amp;"."&amp;mergeValue(B294)</f>
        <v>4.1.1</v>
      </c>
      <c r="G294" s="445" t="s">
        <v>599</v>
      </c>
      <c r="H294" s="438" t="str">
        <f>IF(region_name="","",region_name)</f>
        <v>Республика Дагестан</v>
      </c>
      <c r="I294" s="281" t="s">
        <v>504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191.25">
      <c r="A295" s="766"/>
      <c r="B295" s="766"/>
      <c r="C295" s="766">
        <v>1</v>
      </c>
      <c r="D295" s="462"/>
      <c r="F295" s="454" t="str">
        <f>"4."&amp;mergeValue(A295) &amp;"."&amp;mergeValue(B295)&amp;"."&amp;mergeValue(C295)</f>
        <v>4.1.1.1</v>
      </c>
      <c r="G295" s="461" t="s">
        <v>502</v>
      </c>
      <c r="H295" s="438"/>
      <c r="I295" s="281" t="s">
        <v>505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66"/>
      <c r="B296" s="766"/>
      <c r="C296" s="766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503</v>
      </c>
      <c r="H296" s="438"/>
      <c r="I296" s="815" t="s">
        <v>598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75">
      <c r="A297" s="766"/>
      <c r="B297" s="766"/>
      <c r="C297" s="766"/>
      <c r="D297" s="462"/>
      <c r="F297" s="544"/>
      <c r="G297" s="545" t="s">
        <v>4</v>
      </c>
      <c r="H297" s="546"/>
      <c r="I297" s="815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75">
      <c r="A298" s="766"/>
      <c r="B298" s="766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75">
      <c r="A299" s="766"/>
      <c r="B299" s="314"/>
      <c r="C299" s="314"/>
      <c r="D299" s="314"/>
      <c r="F299" s="458"/>
      <c r="G299" s="176" t="s">
        <v>511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75">
      <c r="A300" s="314"/>
      <c r="B300" s="314"/>
      <c r="C300" s="314"/>
      <c r="D300" s="314"/>
      <c r="F300" s="458"/>
      <c r="G300" s="209" t="s">
        <v>510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2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" xr:uid="{00000000-0002-0000-32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 xr:uid="{00000000-0002-0000-32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 xr:uid="{00000000-0002-0000-3200-000003000000}"/>
    <dataValidation allowBlank="1" promptTitle="checkPeriodRange" sqref="V100 V98 Q155 Q138 Q121 Q51 Q35 Q67 Q83 AF185:AK185 AG170:AL170" xr:uid="{00000000-0002-0000-3200-000004000000}"/>
    <dataValidation type="list" allowBlank="1" showInputMessage="1" showErrorMessage="1" errorTitle="Ошибка" error="Выберите значение из списка" sqref="U196" xr:uid="{00000000-0002-0000-32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2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2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2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2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2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2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2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2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2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2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2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2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2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200-000013000000}">
      <formula1>900</formula1>
    </dataValidation>
    <dataValidation allowBlank="1" sqref="S68:S73 S36:S41 S52:S57 S84:S89" xr:uid="{00000000-0002-0000-32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2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2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2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508</v>
      </c>
    </row>
    <row r="3" spans="2:4" ht="67.5">
      <c r="B3" s="52" t="s">
        <v>411</v>
      </c>
    </row>
    <row r="4" spans="2:4" ht="33.75">
      <c r="B4" s="52" t="s">
        <v>684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509</v>
      </c>
    </row>
    <row r="10" spans="2:4" ht="56.25">
      <c r="B10" s="52" t="s">
        <v>685</v>
      </c>
    </row>
    <row r="11" spans="2:4" ht="12.75">
      <c r="B11" s="329" t="s">
        <v>408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1" t="s">
        <v>375</v>
      </c>
    </row>
    <row r="26" spans="1:2">
      <c r="B26" s="50" t="s">
        <v>331</v>
      </c>
    </row>
    <row r="27" spans="1:2" ht="22.5">
      <c r="B27" s="330" t="s">
        <v>482</v>
      </c>
    </row>
    <row r="28" spans="1:2" ht="56.25">
      <c r="B28" s="330" t="s">
        <v>481</v>
      </c>
    </row>
    <row r="29" spans="1:2">
      <c r="B29" s="425" t="s">
        <v>409</v>
      </c>
    </row>
    <row r="30" spans="1:2" ht="22.5">
      <c r="B30" s="330" t="s">
        <v>410</v>
      </c>
    </row>
    <row r="32" spans="1:2">
      <c r="A32" s="401"/>
      <c r="B32" s="402" t="s">
        <v>456</v>
      </c>
    </row>
    <row r="33" spans="1:2" ht="14.25">
      <c r="A33" s="403">
        <v>1</v>
      </c>
      <c r="B33" s="404" t="s">
        <v>457</v>
      </c>
    </row>
    <row r="34" spans="1:2" ht="14.25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2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2" hidden="1" customWidth="1"/>
    <col min="14" max="16" width="9.140625" style="312" hidden="1" customWidth="1"/>
    <col min="17" max="17" width="25.7109375" style="481" hidden="1" customWidth="1"/>
    <col min="18" max="18" width="14.42578125" style="312" hidden="1" customWidth="1"/>
    <col min="19" max="22" width="9.140625" style="477"/>
    <col min="23" max="16384" width="9.1406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521</v>
      </c>
      <c r="L1" s="482" t="s">
        <v>423</v>
      </c>
      <c r="M1" s="517" t="s">
        <v>520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5">
      <c r="A4" s="129"/>
      <c r="B4" s="34"/>
      <c r="C4" s="350"/>
      <c r="D4" s="725" t="s">
        <v>419</v>
      </c>
      <c r="E4" s="726"/>
      <c r="F4" s="726"/>
      <c r="G4" s="726"/>
      <c r="H4" s="727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28"/>
      <c r="E6" s="728"/>
      <c r="F6" s="729" t="s">
        <v>87</v>
      </c>
      <c r="G6" s="729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0" t="s">
        <v>18</v>
      </c>
      <c r="E8" s="730"/>
      <c r="F8" s="730" t="s">
        <v>420</v>
      </c>
      <c r="G8" s="730"/>
      <c r="H8" s="730"/>
      <c r="I8" s="731" t="s">
        <v>421</v>
      </c>
      <c r="J8" s="731"/>
      <c r="K8" s="731"/>
      <c r="L8" s="731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21" t="s">
        <v>95</v>
      </c>
      <c r="G9" s="722"/>
      <c r="H9" s="361" t="s">
        <v>422</v>
      </c>
      <c r="I9" s="723" t="s">
        <v>95</v>
      </c>
      <c r="J9" s="723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24" t="s">
        <v>53</v>
      </c>
      <c r="G10" s="724"/>
      <c r="H10" s="475" t="s">
        <v>54</v>
      </c>
      <c r="I10" s="724" t="s">
        <v>71</v>
      </c>
      <c r="J10" s="724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528</v>
      </c>
      <c r="N11" s="312"/>
      <c r="O11" s="312"/>
      <c r="P11" s="312" t="s">
        <v>526</v>
      </c>
      <c r="Q11" s="481" t="s">
        <v>527</v>
      </c>
      <c r="R11" s="312" t="s">
        <v>591</v>
      </c>
      <c r="S11" s="477"/>
      <c r="T11" s="477"/>
      <c r="U11" s="477"/>
      <c r="V11" s="477"/>
    </row>
    <row r="12" spans="1:256" s="385" customFormat="1" ht="0.95" customHeight="1">
      <c r="A12" s="89"/>
      <c r="B12" s="245" t="s">
        <v>427</v>
      </c>
      <c r="C12" s="733"/>
      <c r="D12" s="730">
        <v>1</v>
      </c>
      <c r="E12" s="734" t="s">
        <v>2352</v>
      </c>
      <c r="F12" s="684"/>
      <c r="G12" s="677">
        <v>0</v>
      </c>
      <c r="H12" s="478"/>
      <c r="I12" s="370"/>
      <c r="J12" s="516" t="s">
        <v>525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2352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5" customHeight="1">
      <c r="A13" s="89"/>
      <c r="B13" s="245" t="s">
        <v>427</v>
      </c>
      <c r="C13" s="733"/>
      <c r="D13" s="730"/>
      <c r="E13" s="735"/>
      <c r="F13" s="736"/>
      <c r="G13" s="730">
        <v>1</v>
      </c>
      <c r="H13" s="732" t="s">
        <v>2197</v>
      </c>
      <c r="I13" s="370"/>
      <c r="J13" s="516" t="s">
        <v>525</v>
      </c>
      <c r="K13" s="176"/>
      <c r="L13" s="386"/>
      <c r="M13" s="312" t="str">
        <f>mergeValue(H13)</f>
        <v>городской округ "город Каспийск"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95" customHeight="1">
      <c r="A14" s="89"/>
      <c r="B14" s="245" t="s">
        <v>427</v>
      </c>
      <c r="C14" s="733"/>
      <c r="D14" s="730"/>
      <c r="E14" s="735"/>
      <c r="F14" s="737"/>
      <c r="G14" s="730"/>
      <c r="H14" s="732"/>
      <c r="I14" s="692"/>
      <c r="J14" s="677">
        <v>1</v>
      </c>
      <c r="K14" s="683" t="s">
        <v>2197</v>
      </c>
      <c r="L14" s="367" t="s">
        <v>2198</v>
      </c>
      <c r="M14" s="312" t="str">
        <f>mergeValue(H14)</f>
        <v>городской округ "город Каспийск"</v>
      </c>
      <c r="N14" s="293"/>
      <c r="O14" s="293"/>
      <c r="P14" s="293"/>
      <c r="Q14" s="293"/>
      <c r="R14" s="312" t="str">
        <f>K14&amp;" ("&amp;L14&amp;")"</f>
        <v>городской округ "город Каспийск" (82720000)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5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5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algorithmName="SHA-512" hashValue="I0vuti4iBQZ+AzvxZxJWbGXwNEz4cvpAdotJN0wzurclBwdcvdJ1WPTzHH0f1G6V/C2wF6K3HMyaEtwrZyO2NQ==" saltValue="YUHkMqlUKEnUdD83fTXHwA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D4DA1FC6-8A17-4BCC-A1E5-99A8375C2D8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308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5" customHeight="1">
      <c r="A5" s="309"/>
      <c r="B5" s="309"/>
      <c r="D5" s="725" t="s">
        <v>642</v>
      </c>
      <c r="E5" s="726"/>
      <c r="F5" s="726"/>
      <c r="G5" s="726"/>
      <c r="H5" s="726"/>
      <c r="I5" s="726"/>
      <c r="J5" s="727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42"/>
      <c r="E6" s="743"/>
      <c r="F6" s="743"/>
      <c r="G6" s="743"/>
      <c r="H6" s="743"/>
      <c r="I6" s="743"/>
      <c r="J6" s="744"/>
    </row>
    <row r="7" spans="1:20" s="183" customFormat="1" hidden="1">
      <c r="A7" s="430"/>
      <c r="B7" s="430"/>
      <c r="E7" s="738"/>
      <c r="F7" s="738"/>
      <c r="G7" s="741"/>
      <c r="H7" s="741"/>
      <c r="I7" s="741"/>
      <c r="J7" s="741"/>
    </row>
    <row r="8" spans="1:20" s="183" customFormat="1" hidden="1">
      <c r="A8" s="430"/>
      <c r="B8" s="430"/>
      <c r="E8" s="738"/>
      <c r="F8" s="738"/>
      <c r="G8" s="741"/>
      <c r="H8" s="741"/>
      <c r="I8" s="741"/>
      <c r="J8" s="741"/>
    </row>
    <row r="9" spans="1:20" s="183" customFormat="1" hidden="1">
      <c r="A9" s="430"/>
      <c r="B9" s="430"/>
      <c r="E9" s="738"/>
      <c r="F9" s="738"/>
      <c r="G9" s="741"/>
      <c r="H9" s="741"/>
      <c r="I9" s="741"/>
      <c r="J9" s="741"/>
    </row>
    <row r="10" spans="1:20" s="183" customFormat="1" hidden="1">
      <c r="A10" s="430"/>
      <c r="B10" s="430"/>
      <c r="E10" s="738"/>
      <c r="F10" s="738"/>
      <c r="G10" s="741"/>
      <c r="H10" s="741"/>
      <c r="I10" s="741"/>
      <c r="J10" s="741"/>
    </row>
    <row r="11" spans="1:20" s="183" customFormat="1" hidden="1">
      <c r="A11" s="430"/>
      <c r="B11" s="430"/>
      <c r="D11" s="165"/>
      <c r="E11" s="738"/>
      <c r="F11" s="738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38"/>
      <c r="F12" s="738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40"/>
      <c r="F13" s="740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39" t="s">
        <v>95</v>
      </c>
      <c r="E17" s="739" t="s">
        <v>299</v>
      </c>
      <c r="F17" s="739" t="s">
        <v>83</v>
      </c>
      <c r="G17" s="739" t="s">
        <v>461</v>
      </c>
      <c r="H17" s="739" t="s">
        <v>95</v>
      </c>
      <c r="I17" s="739"/>
      <c r="J17" s="739" t="s">
        <v>23</v>
      </c>
      <c r="K17" s="745" t="s">
        <v>487</v>
      </c>
      <c r="L17" s="745"/>
      <c r="M17" s="745"/>
      <c r="N17" s="745"/>
      <c r="O17" s="745" t="s">
        <v>643</v>
      </c>
      <c r="P17" s="745"/>
      <c r="Q17" s="745"/>
      <c r="R17" s="745"/>
      <c r="S17" s="739" t="s">
        <v>247</v>
      </c>
    </row>
    <row r="18" spans="1:20" ht="30.75" customHeight="1">
      <c r="D18" s="739"/>
      <c r="E18" s="739"/>
      <c r="F18" s="739"/>
      <c r="G18" s="739"/>
      <c r="H18" s="739"/>
      <c r="I18" s="739"/>
      <c r="J18" s="739"/>
      <c r="K18" s="117" t="s">
        <v>302</v>
      </c>
      <c r="L18" s="739" t="s">
        <v>95</v>
      </c>
      <c r="M18" s="739"/>
      <c r="N18" s="117" t="s">
        <v>233</v>
      </c>
      <c r="O18" s="117" t="s">
        <v>302</v>
      </c>
      <c r="P18" s="739" t="s">
        <v>95</v>
      </c>
      <c r="Q18" s="739"/>
      <c r="R18" s="117" t="s">
        <v>233</v>
      </c>
      <c r="S18" s="739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46" t="s">
        <v>71</v>
      </c>
      <c r="I19" s="746"/>
      <c r="J19" s="41" t="s">
        <v>72</v>
      </c>
      <c r="K19" s="41" t="s">
        <v>186</v>
      </c>
      <c r="L19" s="746" t="s">
        <v>187</v>
      </c>
      <c r="M19" s="746"/>
      <c r="N19" s="41" t="s">
        <v>211</v>
      </c>
      <c r="O19" s="41" t="s">
        <v>212</v>
      </c>
      <c r="P19" s="746" t="s">
        <v>213</v>
      </c>
      <c r="Q19" s="746"/>
      <c r="R19" s="41" t="s">
        <v>214</v>
      </c>
      <c r="S19" s="41" t="s">
        <v>215</v>
      </c>
    </row>
    <row r="20" spans="1:20" ht="14.25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6" customFormat="1" ht="18.95" customHeight="1">
      <c r="A21" s="303">
        <v>1</v>
      </c>
      <c r="C21" s="424"/>
      <c r="D21" s="747">
        <v>1</v>
      </c>
      <c r="E21" s="749" t="s">
        <v>635</v>
      </c>
      <c r="F21" s="751" t="s">
        <v>679</v>
      </c>
      <c r="G21" s="754" t="s">
        <v>88</v>
      </c>
      <c r="H21" s="747"/>
      <c r="I21" s="747">
        <v>1</v>
      </c>
      <c r="J21" s="759" t="s">
        <v>2353</v>
      </c>
      <c r="K21" s="758" t="s">
        <v>88</v>
      </c>
      <c r="L21" s="760"/>
      <c r="M21" s="760" t="s">
        <v>96</v>
      </c>
      <c r="N21" s="756"/>
      <c r="O21" s="758" t="s">
        <v>88</v>
      </c>
      <c r="P21" s="686"/>
      <c r="Q21" s="686" t="s">
        <v>96</v>
      </c>
      <c r="R21" s="694"/>
      <c r="S21" s="682"/>
    </row>
    <row r="22" spans="1:20" s="676" customFormat="1" ht="18.95" customHeight="1">
      <c r="A22" s="303"/>
      <c r="C22" s="183"/>
      <c r="D22" s="748"/>
      <c r="E22" s="750"/>
      <c r="F22" s="752"/>
      <c r="G22" s="755"/>
      <c r="H22" s="748"/>
      <c r="I22" s="748"/>
      <c r="J22" s="750"/>
      <c r="K22" s="755"/>
      <c r="L22" s="748"/>
      <c r="M22" s="748"/>
      <c r="N22" s="757"/>
      <c r="O22" s="755"/>
      <c r="P22" s="327"/>
      <c r="Q22" s="121"/>
      <c r="R22" s="121"/>
      <c r="S22" s="122"/>
    </row>
    <row r="23" spans="1:20" s="676" customFormat="1" ht="18.95" customHeight="1">
      <c r="A23" s="303"/>
      <c r="C23" s="183"/>
      <c r="D23" s="748"/>
      <c r="E23" s="750"/>
      <c r="F23" s="752"/>
      <c r="G23" s="755"/>
      <c r="H23" s="748"/>
      <c r="I23" s="748"/>
      <c r="J23" s="750"/>
      <c r="K23" s="755"/>
      <c r="L23" s="120"/>
      <c r="M23" s="121"/>
      <c r="N23" s="121"/>
      <c r="O23" s="121"/>
      <c r="P23" s="121"/>
      <c r="Q23" s="121"/>
      <c r="R23" s="121"/>
      <c r="S23" s="122"/>
    </row>
    <row r="24" spans="1:20" s="676" customFormat="1" ht="18.75" customHeight="1">
      <c r="A24" s="303"/>
      <c r="C24" s="183"/>
      <c r="D24" s="748"/>
      <c r="E24" s="750"/>
      <c r="F24" s="753"/>
      <c r="G24" s="755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ZTgbvwQdUR6tmsZ94yIWOIywjvPq1hrJ4U77nR0vDq/D+1xuSAHddqOOwSbSK46f0vGrNYePUPes0vqcXfOx+g==" saltValue="O9kXsJ6NpKI7Sdq5AhUQsg==" spinCount="100000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BF8841E5-BAD0-4AF8-B44B-DC83EE09E868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33A3A632-202F-48CE-942A-71DFF43DDB91}"/>
    <dataValidation allowBlank="1" showInputMessage="1" showErrorMessage="1" prompt="Для выбора выполните двойной щелчок левой клавиши мыши по соответствующей ячейке." sqref="G21 K21 O21" xr:uid="{F6DE46E5-A0BA-4C98-8DBE-92513F7F6108}"/>
    <dataValidation type="textLength" operator="lessThanOrEqual" allowBlank="1" showInputMessage="1" showErrorMessage="1" errorTitle="Ошибка" error="Допускается ввод не более 900 символов!" sqref="R21:S21 J21:J23" xr:uid="{AE333907-B9F0-4078-8677-A058848F48F2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62" t="s">
        <v>496</v>
      </c>
      <c r="G2" s="763"/>
      <c r="H2" s="76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0" t="s">
        <v>469</v>
      </c>
      <c r="G4" s="730"/>
      <c r="H4" s="730"/>
      <c r="I4" s="76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6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30.05.2023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66">
        <v>1</v>
      </c>
      <c r="B8" s="314"/>
      <c r="C8" s="314"/>
      <c r="D8" s="314"/>
      <c r="F8" s="454" t="str">
        <f>"2." &amp;mergeValue(A8)</f>
        <v>2.1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66"/>
      <c r="B9" s="314"/>
      <c r="C9" s="314"/>
      <c r="D9" s="314"/>
      <c r="F9" s="454" t="str">
        <f>"3." &amp;mergeValue(A9)</f>
        <v>3.1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66"/>
      <c r="B10" s="314"/>
      <c r="C10" s="314"/>
      <c r="D10" s="314"/>
      <c r="F10" s="454" t="str">
        <f>"4."&amp;mergeValue(A10)</f>
        <v>4.1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66"/>
      <c r="B11" s="766">
        <v>1</v>
      </c>
      <c r="C11" s="583"/>
      <c r="D11" s="583"/>
      <c r="F11" s="454" t="str">
        <f>"4."&amp;mergeValue(A11) &amp;"."&amp;mergeValue(B11)</f>
        <v>4.1.1</v>
      </c>
      <c r="G11" s="445" t="s">
        <v>599</v>
      </c>
      <c r="H11" s="438" t="str">
        <f>IF(region_name="","",region_name)</f>
        <v>Республика Дагестан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66"/>
      <c r="B12" s="766"/>
      <c r="C12" s="766">
        <v>1</v>
      </c>
      <c r="D12" s="583"/>
      <c r="F12" s="454" t="str">
        <f>"4."&amp;mergeValue(A12) &amp;"."&amp;mergeValue(B12)&amp;"."&amp;mergeValue(C12)</f>
        <v>4.1.1.1</v>
      </c>
      <c r="G12" s="461" t="s">
        <v>502</v>
      </c>
      <c r="H12" s="438" t="str">
        <f>IF(Территории!H13="","","" &amp; Территории!H13 &amp; "")</f>
        <v>городской округ "город Каспийск"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66"/>
      <c r="B13" s="766"/>
      <c r="C13" s="766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503</v>
      </c>
      <c r="H13" s="438" t="str">
        <f>IF(Территории!R14="","","" &amp; Территории!R14 &amp; "")</f>
        <v>городской округ "город Каспийск" (82720000)</v>
      </c>
      <c r="I13" s="680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1" t="s">
        <v>600</v>
      </c>
      <c r="H15" s="761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jWs3BPFdDy3Vv/VYBN5sD1MQqu0gAagvz/UOwRuXyp7s2+Z72ADilvpjbElq/701mhZu1MdNyIMiJVis0LG5gg==" saltValue="YnOin1SQrEtS0v530cRPq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700-000000000000}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  <pageSetUpPr fitToPage="1"/>
  </sheetPr>
  <dimension ref="A1:Q15"/>
  <sheetViews>
    <sheetView showGridLines="0" topLeftCell="C4" zoomScaleNormal="100" workbookViewId="0">
      <selection activeCell="F13" sqref="F13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2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69" t="s">
        <v>650</v>
      </c>
      <c r="E5" s="769"/>
      <c r="F5" s="769"/>
      <c r="G5" s="769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67" t="s">
        <v>469</v>
      </c>
      <c r="E7" s="767"/>
      <c r="F7" s="767"/>
      <c r="G7" s="767"/>
      <c r="H7" s="768" t="s">
        <v>470</v>
      </c>
    </row>
    <row r="8" spans="1:17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68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603</v>
      </c>
      <c r="F10" s="657" t="s">
        <v>2355</v>
      </c>
      <c r="G10" s="695" t="s">
        <v>2356</v>
      </c>
      <c r="H10" s="770" t="s">
        <v>605</v>
      </c>
    </row>
    <row r="11" spans="1:17" ht="21" customHeight="1">
      <c r="A11" s="407"/>
      <c r="C11" s="86"/>
      <c r="D11" s="246" t="s">
        <v>52</v>
      </c>
      <c r="E11" s="601" t="s">
        <v>651</v>
      </c>
      <c r="F11" s="657" t="s">
        <v>2356</v>
      </c>
      <c r="G11" s="695" t="s">
        <v>2356</v>
      </c>
      <c r="H11" s="771"/>
    </row>
    <row r="12" spans="1:17" ht="21" customHeight="1">
      <c r="A12" s="97"/>
      <c r="C12" s="46"/>
      <c r="D12" s="246" t="s">
        <v>53</v>
      </c>
      <c r="E12" s="601" t="s">
        <v>606</v>
      </c>
      <c r="F12" s="657" t="s">
        <v>2357</v>
      </c>
      <c r="G12" s="695" t="s">
        <v>2357</v>
      </c>
      <c r="H12" s="771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607</v>
      </c>
      <c r="F13" s="657" t="s">
        <v>2357</v>
      </c>
      <c r="G13" s="695" t="s">
        <v>2357</v>
      </c>
      <c r="H13" s="771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72"/>
    </row>
    <row r="15" spans="1:17">
      <c r="D15" s="607"/>
      <c r="E15" s="607"/>
      <c r="F15" s="607"/>
      <c r="G15" s="607"/>
      <c r="H15" s="607"/>
    </row>
  </sheetData>
  <sheetProtection algorithmName="SHA-512" hashValue="11dbNY7CXJTr0G8tBpR1VGYTnY7MpoJhMaJOV/j5AqZX3L8f/h6NLX61f7MTKZbzVO5xflPUuIQYUjuXrkhb0Q==" saltValue="bxstG50RvnJ81RQcZ4eLLQ==" spinCount="100000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hyperlinks>
    <hyperlink ref="G10" location="'Форма 3.11'!$G$10" tooltip="Кликните по гиперссылке, чтобы перейти по ссылке на обосновывающие документы или отредактировать её" display="https://eord.ru/раскрытие-информации/" xr:uid="{571243ED-8455-480E-963D-C8C55301E0B5}"/>
    <hyperlink ref="G11" location="'Форма 3.11'!$G$11" tooltip="Кликните по гиперссылке, чтобы перейти по ссылке на обосновывающие документы или отредактировать её" display="https://eord.ru/раскрытие-информации/" xr:uid="{5F3951CD-00D7-4218-9C5C-B9B56054A128}"/>
    <hyperlink ref="G12" location="'Форма 3.11'!$G$12" tooltip="Кликните по гиперссылке, чтобы перейти по ссылке на обосновывающие документы или отредактировать её" display="https://zakupki.gov.ru/epz/order/exte" xr:uid="{D09A4F6C-0B11-4B82-B215-F32BD1E675E2}"/>
    <hyperlink ref="G13" location="'Форма 3.11'!$G$13" tooltip="Кликните по гиперссылке, чтобы перейти по ссылке на обосновывающие документы или отредактировать её" display="https://zakupki.gov.ru/epz/order/exte" xr:uid="{44151193-6111-43BA-AC4E-72EFE7CD2517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551</vt:i4>
      </vt:variant>
    </vt:vector>
  </HeadingPairs>
  <TitlesOfParts>
    <vt:vector size="563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'Форма 1.0.1 | Форма 3.12.1'!checkCells_List05_11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'Форма 1.0.1 | Форма 3.12.1'!et_List05_11_FormulaVD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'Форма 1.0.1 | Форма 3.12.1'!IDtariff_List05_11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sultan</cp:lastModifiedBy>
  <cp:lastPrinted>2013-08-29T08:11:20Z</cp:lastPrinted>
  <dcterms:created xsi:type="dcterms:W3CDTF">2004-05-21T07:18:45Z</dcterms:created>
  <dcterms:modified xsi:type="dcterms:W3CDTF">2023-08-18T11:05:38Z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